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RANADOS.DOMAINOSA\Desktop\"/>
    </mc:Choice>
  </mc:AlternateContent>
  <bookViews>
    <workbookView xWindow="0" yWindow="0" windowWidth="20400" windowHeight="7755"/>
  </bookViews>
  <sheets>
    <sheet name="Recaudo VS Presupuesto" sheetId="2" r:id="rId1"/>
    <sheet name="Recaudo VS Presupuesto consolid" sheetId="8" r:id="rId2"/>
    <sheet name="Recaudo Mensual" sheetId="3" r:id="rId3"/>
    <sheet name="Hoja1" sheetId="7" state="hidden" r:id="rId4"/>
  </sheets>
  <definedNames>
    <definedName name="_xlnm._FilterDatabase" localSheetId="0" hidden="1">'Recaudo VS Presupuesto'!$B$71:$H$71</definedName>
    <definedName name="_xlnm._FilterDatabase" localSheetId="1" hidden="1">'Recaudo VS Presupuesto consolid'!$B$70:$H$70</definedName>
    <definedName name="_xlnm.Print_Area" localSheetId="2">'Recaudo Mensual'!$A$1:$G$24</definedName>
  </definedNames>
  <calcPr calcId="152511"/>
</workbook>
</file>

<file path=xl/calcChain.xml><?xml version="1.0" encoding="utf-8"?>
<calcChain xmlns="http://schemas.openxmlformats.org/spreadsheetml/2006/main">
  <c r="E22" i="3" l="1"/>
  <c r="F13" i="3"/>
  <c r="F12" i="3"/>
  <c r="F11" i="3"/>
  <c r="F10" i="3"/>
  <c r="D22" i="3" l="1"/>
  <c r="G22" i="3" l="1"/>
  <c r="F22" i="3"/>
  <c r="E15" i="3" l="1"/>
  <c r="F15" i="3" s="1"/>
  <c r="E19" i="3"/>
  <c r="F19" i="3" s="1"/>
  <c r="E20" i="3"/>
  <c r="F20" i="3" s="1"/>
  <c r="E16" i="3"/>
  <c r="F16" i="3" s="1"/>
  <c r="E17" i="3"/>
  <c r="F17" i="3" s="1"/>
  <c r="E21" i="3"/>
  <c r="F21" i="3" s="1"/>
  <c r="E18" i="3"/>
  <c r="F18" i="3" s="1"/>
  <c r="E14" i="3"/>
  <c r="F14" i="3" s="1"/>
</calcChain>
</file>

<file path=xl/sharedStrings.xml><?xml version="1.0" encoding="utf-8"?>
<sst xmlns="http://schemas.openxmlformats.org/spreadsheetml/2006/main" count="386" uniqueCount="247">
  <si>
    <t>ZONA</t>
  </si>
  <si>
    <t>Zona Uno</t>
  </si>
  <si>
    <t>Zona Dos</t>
  </si>
  <si>
    <t>Zona Tres</t>
  </si>
  <si>
    <t>Zona Cuatro</t>
  </si>
  <si>
    <t>Zona Cinco</t>
  </si>
  <si>
    <t>Zona Seis</t>
  </si>
  <si>
    <t>TOTAL</t>
  </si>
  <si>
    <t>Cumplimiento Presupuesto</t>
  </si>
  <si>
    <t>Presupuesto Mensual</t>
  </si>
  <si>
    <t>Presupuesto Faltante (%)</t>
  </si>
  <si>
    <t>Presupuesto Faltante (pesos)</t>
  </si>
  <si>
    <t>% Sobre el Recaudo Total</t>
  </si>
  <si>
    <t>ESTADÍSTICAS</t>
  </si>
  <si>
    <t>Diferencia en Valores (pesos)</t>
  </si>
  <si>
    <t>Diferencia en Porcentaje (Tasa de Crecimiento)</t>
  </si>
  <si>
    <t>PRESUPUESTO TOTAL</t>
  </si>
  <si>
    <t>RECAUDO VS PRESUPUESTO ANUAL</t>
  </si>
  <si>
    <t>MESES</t>
  </si>
  <si>
    <t>TOTALES</t>
  </si>
  <si>
    <t>PRESUPUESTO (%)</t>
  </si>
  <si>
    <t>Tasa de Crecimiento (Presupuesto)</t>
  </si>
  <si>
    <t>Versión 1</t>
  </si>
  <si>
    <t>F04- GD</t>
  </si>
  <si>
    <t>Recaudo 2016</t>
  </si>
  <si>
    <t>Presupuesto Año 2016</t>
  </si>
  <si>
    <t>ABR - DIC</t>
  </si>
  <si>
    <t>RECAUDO MENSUAL ABRIL</t>
  </si>
  <si>
    <t>Estadistica Liquidacion Masiva del 2016</t>
  </si>
  <si>
    <t>ZONA - CATEGORIA</t>
  </si>
  <si>
    <t>LIQUIDACION</t>
  </si>
  <si>
    <t>RECAUDO A VIGENCIA</t>
  </si>
  <si>
    <t>% EFECTIVIDAD</t>
  </si>
  <si>
    <t>PAGOS POSTERIORES</t>
  </si>
  <si>
    <t>TOTAL RECAUDO</t>
  </si>
  <si>
    <t>% GESTION</t>
  </si>
  <si>
    <t>NEGOCIOS</t>
  </si>
  <si>
    <t>VALOR</t>
  </si>
  <si>
    <t>BANCOS</t>
  </si>
  <si>
    <t>OFICINA</t>
  </si>
  <si>
    <t>Zona</t>
  </si>
  <si>
    <t>Categoria 1</t>
  </si>
  <si>
    <t>30,1 %</t>
  </si>
  <si>
    <t>24,0 %</t>
  </si>
  <si>
    <t>53,0 %</t>
  </si>
  <si>
    <t>43,5 %</t>
  </si>
  <si>
    <t>Categoria 2</t>
  </si>
  <si>
    <t>26,4 %</t>
  </si>
  <si>
    <t>13,8 %</t>
  </si>
  <si>
    <t>24,5 %</t>
  </si>
  <si>
    <t>Categoria 3</t>
  </si>
  <si>
    <t>25,5 %</t>
  </si>
  <si>
    <t>24,8 %</t>
  </si>
  <si>
    <t>51,4 %</t>
  </si>
  <si>
    <t>42,8 %</t>
  </si>
  <si>
    <t>Categoria 4</t>
  </si>
  <si>
    <t>39,0 %</t>
  </si>
  <si>
    <t>17,9 %</t>
  </si>
  <si>
    <t>58,4 %</t>
  </si>
  <si>
    <t>38,8 %</t>
  </si>
  <si>
    <t>Categoria 5</t>
  </si>
  <si>
    <t>0,0 %</t>
  </si>
  <si>
    <t>Total Zona</t>
  </si>
  <si>
    <t>29,4 %</t>
  </si>
  <si>
    <t>20,9 %</t>
  </si>
  <si>
    <t>50,4 %</t>
  </si>
  <si>
    <t>37,5 %</t>
  </si>
  <si>
    <t>Zona 1</t>
  </si>
  <si>
    <t>16,5 %</t>
  </si>
  <si>
    <t>8,0 %</t>
  </si>
  <si>
    <t>36,9 %</t>
  </si>
  <si>
    <t>17,5 %</t>
  </si>
  <si>
    <t>13,0 %</t>
  </si>
  <si>
    <t>6,9 %</t>
  </si>
  <si>
    <t>28,9 %</t>
  </si>
  <si>
    <t>14,5 %</t>
  </si>
  <si>
    <t>16,8 %</t>
  </si>
  <si>
    <t>9,7 %</t>
  </si>
  <si>
    <t>29,1 %</t>
  </si>
  <si>
    <t>17,1 %</t>
  </si>
  <si>
    <t>24,4 %</t>
  </si>
  <si>
    <t>17,8 %</t>
  </si>
  <si>
    <t>43,4 %</t>
  </si>
  <si>
    <t>31,0 %</t>
  </si>
  <si>
    <t>1,2 %</t>
  </si>
  <si>
    <t>0,6 %</t>
  </si>
  <si>
    <t>18,3 %</t>
  </si>
  <si>
    <t>4,5 %</t>
  </si>
  <si>
    <t>Total Zona 1</t>
  </si>
  <si>
    <t>17,7 %</t>
  </si>
  <si>
    <t>9,2 %</t>
  </si>
  <si>
    <t>33,1 %</t>
  </si>
  <si>
    <t>17,6 %</t>
  </si>
  <si>
    <t>Zona 2</t>
  </si>
  <si>
    <t>17,2 %</t>
  </si>
  <si>
    <t>12,2 %</t>
  </si>
  <si>
    <t>26,7 %</t>
  </si>
  <si>
    <t>19,2 %</t>
  </si>
  <si>
    <t>30,2 %</t>
  </si>
  <si>
    <t>21,5 %</t>
  </si>
  <si>
    <t>40,8 %</t>
  </si>
  <si>
    <t>29,3 %</t>
  </si>
  <si>
    <t>15,5 %</t>
  </si>
  <si>
    <t>41,3 %</t>
  </si>
  <si>
    <t>22,9 %</t>
  </si>
  <si>
    <t>33,5 %</t>
  </si>
  <si>
    <t>23,1 %</t>
  </si>
  <si>
    <t>45,6 %</t>
  </si>
  <si>
    <t>31,6 %</t>
  </si>
  <si>
    <t>1,4 %</t>
  </si>
  <si>
    <t>18,2 %</t>
  </si>
  <si>
    <t>3,0 %</t>
  </si>
  <si>
    <t>Total Zona 2</t>
  </si>
  <si>
    <t>27,5 %</t>
  </si>
  <si>
    <t>16,9 %</t>
  </si>
  <si>
    <t>38,5 %</t>
  </si>
  <si>
    <t>Zona 3</t>
  </si>
  <si>
    <t>22,3 %</t>
  </si>
  <si>
    <t>16,0 %</t>
  </si>
  <si>
    <t>37,9 %</t>
  </si>
  <si>
    <t>26,3 %</t>
  </si>
  <si>
    <t>19,5 %</t>
  </si>
  <si>
    <t>34,3 %</t>
  </si>
  <si>
    <t>26,1 %</t>
  </si>
  <si>
    <t>18,8 %</t>
  </si>
  <si>
    <t>47,7 %</t>
  </si>
  <si>
    <t>33,4 %</t>
  </si>
  <si>
    <t>32,2 %</t>
  </si>
  <si>
    <t>20,6 %</t>
  </si>
  <si>
    <t>50,7 %</t>
  </si>
  <si>
    <t>31,9 %</t>
  </si>
  <si>
    <t>0,3 %</t>
  </si>
  <si>
    <t>0,1 %</t>
  </si>
  <si>
    <t>9,0 %</t>
  </si>
  <si>
    <t>1,8 %</t>
  </si>
  <si>
    <t>Total Zona 3</t>
  </si>
  <si>
    <t>27,0 %</t>
  </si>
  <si>
    <t>18,4 %</t>
  </si>
  <si>
    <t>45,9 %</t>
  </si>
  <si>
    <t>31,7 %</t>
  </si>
  <si>
    <t>Zona 4</t>
  </si>
  <si>
    <t>15,8 %</t>
  </si>
  <si>
    <t>12,6 %</t>
  </si>
  <si>
    <t>25,1 %</t>
  </si>
  <si>
    <t>18,6 %</t>
  </si>
  <si>
    <t>14,7 %</t>
  </si>
  <si>
    <t>34,7 %</t>
  </si>
  <si>
    <t>25,6 %</t>
  </si>
  <si>
    <t>22,1 %</t>
  </si>
  <si>
    <t>16,6 %</t>
  </si>
  <si>
    <t>38,0 %</t>
  </si>
  <si>
    <t>27,9 %</t>
  </si>
  <si>
    <t>33,6 %</t>
  </si>
  <si>
    <t>28,3 %</t>
  </si>
  <si>
    <t>47,5 %</t>
  </si>
  <si>
    <t>40,6 %</t>
  </si>
  <si>
    <t>2,6 %</t>
  </si>
  <si>
    <t>10,3 %</t>
  </si>
  <si>
    <t>4,3 %</t>
  </si>
  <si>
    <t>Total Zona 4</t>
  </si>
  <si>
    <t>22,2 %</t>
  </si>
  <si>
    <t>16,3 %</t>
  </si>
  <si>
    <t>38,2 %</t>
  </si>
  <si>
    <t>Zona 5</t>
  </si>
  <si>
    <t>15,1 %</t>
  </si>
  <si>
    <t>10,4 %</t>
  </si>
  <si>
    <t>29,7 %</t>
  </si>
  <si>
    <t>31,1 %</t>
  </si>
  <si>
    <t>20,7 %</t>
  </si>
  <si>
    <t>20,1 %</t>
  </si>
  <si>
    <t>13,1 %</t>
  </si>
  <si>
    <t>35,6 %</t>
  </si>
  <si>
    <t>25,4 %</t>
  </si>
  <si>
    <t>41,5 %</t>
  </si>
  <si>
    <t>28,4 %</t>
  </si>
  <si>
    <t>3,6 %</t>
  </si>
  <si>
    <t>1,5 %</t>
  </si>
  <si>
    <t>Total Zona 5</t>
  </si>
  <si>
    <t>21,1 %</t>
  </si>
  <si>
    <t>36,3 %</t>
  </si>
  <si>
    <t>Zona 6</t>
  </si>
  <si>
    <t>7,6 %</t>
  </si>
  <si>
    <t>33,3 %</t>
  </si>
  <si>
    <t>15,3 %</t>
  </si>
  <si>
    <t>18,0 %</t>
  </si>
  <si>
    <t>11,0 %</t>
  </si>
  <si>
    <t>35,5 %</t>
  </si>
  <si>
    <t>23,6 %</t>
  </si>
  <si>
    <t>13,6 %</t>
  </si>
  <si>
    <t>41,6 %</t>
  </si>
  <si>
    <t>27,4 %</t>
  </si>
  <si>
    <t>43,6 %</t>
  </si>
  <si>
    <t>8,1 %</t>
  </si>
  <si>
    <t>5,1 %</t>
  </si>
  <si>
    <t>Total Zona 6</t>
  </si>
  <si>
    <t>21,6 %</t>
  </si>
  <si>
    <t>11,3 %</t>
  </si>
  <si>
    <t>21,0 %</t>
  </si>
  <si>
    <t>Total Zonas</t>
  </si>
  <si>
    <t>13,2 %</t>
  </si>
  <si>
    <t>34,8 %</t>
  </si>
  <si>
    <t>24,3 %</t>
  </si>
  <si>
    <t>19,4 %</t>
  </si>
  <si>
    <t>12,1 %</t>
  </si>
  <si>
    <t>34,9 %</t>
  </si>
  <si>
    <t>21,4 %</t>
  </si>
  <si>
    <t>21,2 %</t>
  </si>
  <si>
    <t>36,2 %</t>
  </si>
  <si>
    <t>23,2 %</t>
  </si>
  <si>
    <t>19,8 %</t>
  </si>
  <si>
    <t>45,5 %</t>
  </si>
  <si>
    <t>31,8 %</t>
  </si>
  <si>
    <t>1,0 %</t>
  </si>
  <si>
    <t>0,4 %</t>
  </si>
  <si>
    <t>13,5 %</t>
  </si>
  <si>
    <t>3,1 %</t>
  </si>
  <si>
    <t>21,9 %</t>
  </si>
  <si>
    <t>37,8 %</t>
  </si>
  <si>
    <t>23,7 %</t>
  </si>
  <si>
    <t> ** Valores en Miles de Pesos</t>
  </si>
  <si>
    <t>Mes</t>
  </si>
  <si>
    <t>RECAUDO VS PRESUPUESTO</t>
  </si>
  <si>
    <t>PRESUPUESTO</t>
  </si>
  <si>
    <t>Recaudo (mes)</t>
  </si>
  <si>
    <t>Presupuesto (mes)</t>
  </si>
  <si>
    <t>RECAUDO (mes) 20xx VS 
RECAUDO (mes) 20xx</t>
  </si>
  <si>
    <t>Recaudo 20xx</t>
  </si>
  <si>
    <t>Total</t>
  </si>
  <si>
    <t>RECAUDO ABRIL 20xx VS 
RECAUDO ABRIL 20xx</t>
  </si>
  <si>
    <t>PARTICIPACIÓN ZONA 20xx</t>
  </si>
  <si>
    <t>EJECUCIÓN 20xx</t>
  </si>
  <si>
    <t>PRESUPUESTO 20xx</t>
  </si>
  <si>
    <t xml:space="preserve">Valor de contratos de concertación </t>
  </si>
  <si>
    <t>Valor total del recaudo x negocios de cartera años anteriores</t>
  </si>
  <si>
    <t>Valor total por año vigente</t>
  </si>
  <si>
    <t># Visitas realizadas por cartera</t>
  </si>
  <si>
    <t># Visitas Ingresadas a OsaNet por cartera</t>
  </si>
  <si>
    <t># Captura de negocios nuevos  realizadas en la zona</t>
  </si>
  <si>
    <t># Captura de negocios nuevos  Ingresados a OsaNet</t>
  </si>
  <si>
    <t># de Contratos de Concertación</t>
  </si>
  <si>
    <t># de Certificados de No Usuario</t>
  </si>
  <si>
    <t xml:space="preserve"># Negocios que pagaron x gestion de cartera años anteriores  </t>
  </si>
  <si>
    <t xml:space="preserve"># Negocios que pagaron x año vigente </t>
  </si>
  <si>
    <t>F05- GD</t>
  </si>
  <si>
    <t>Versión 2</t>
  </si>
  <si>
    <t>CONTROL DE RECUADO ZONAS</t>
  </si>
  <si>
    <t>COMPARACIÓN PRESUPUESTO MENSUAL
 20XX - PPTO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</si>
</sst>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0A]d&quot; de &quot;mmmm&quot; de &quot;yyyy;@"/>
    <numFmt numFmtId="165" formatCode="mmm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sz val="12"/>
      <color theme="1"/>
      <name val="Cambria"/>
      <family val="1"/>
    </font>
    <font>
      <sz val="8"/>
      <color rgb="FF475455"/>
      <name val="Verdana"/>
      <family val="2"/>
    </font>
    <font>
      <sz val="11"/>
      <name val="Cambria"/>
      <family val="1"/>
    </font>
    <font>
      <sz val="11"/>
      <name val="Calibri"/>
      <family val="2"/>
      <scheme val="minor"/>
    </font>
    <font>
      <b/>
      <sz val="13.5"/>
      <color rgb="FF000000"/>
      <name val="Times New Roman"/>
      <family val="1"/>
    </font>
    <font>
      <b/>
      <sz val="8"/>
      <color rgb="FF26336A"/>
      <name val="Arial"/>
      <family val="2"/>
    </font>
    <font>
      <sz val="12"/>
      <color rgb="FFCF3D24"/>
      <name val="Verdana"/>
      <family val="2"/>
    </font>
    <font>
      <sz val="11"/>
      <color rgb="FFFF0000"/>
      <name val="Cambria"/>
      <family val="1"/>
    </font>
    <font>
      <b/>
      <sz val="8"/>
      <color rgb="FF475455"/>
      <name val="Verdana"/>
      <family val="2"/>
    </font>
    <font>
      <sz val="9"/>
      <color rgb="FF00000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16"/>
      <color theme="1"/>
      <name val="Cambria"/>
      <family val="1"/>
    </font>
    <font>
      <b/>
      <sz val="20"/>
      <color theme="1"/>
      <name val="Cambria"/>
      <family val="1"/>
    </font>
    <font>
      <b/>
      <sz val="14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C92D5"/>
        <bgColor indexed="64"/>
      </patternFill>
    </fill>
    <fill>
      <patternFill patternType="solid">
        <fgColor rgb="FFC0D9F0"/>
        <bgColor indexed="64"/>
      </patternFill>
    </fill>
    <fill>
      <patternFill patternType="solid">
        <fgColor rgb="FFBDBDB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0ADE4"/>
      </bottom>
      <diagonal/>
    </border>
    <border>
      <left style="medium">
        <color rgb="FFFFB4A9"/>
      </left>
      <right style="medium">
        <color rgb="FF2C79C2"/>
      </right>
      <top style="medium">
        <color rgb="FF86B5E3"/>
      </top>
      <bottom style="thick">
        <color rgb="FF0D4B86"/>
      </bottom>
      <diagonal/>
    </border>
    <border>
      <left style="medium">
        <color rgb="FFFFB4A9"/>
      </left>
      <right style="medium">
        <color rgb="FF2C79C2"/>
      </right>
      <top style="medium">
        <color rgb="FF86B5E3"/>
      </top>
      <bottom/>
      <diagonal/>
    </border>
    <border>
      <left style="medium">
        <color rgb="FFFFB4A9"/>
      </left>
      <right style="medium">
        <color rgb="FF2C79C2"/>
      </right>
      <top/>
      <bottom style="thick">
        <color rgb="FF0D4B86"/>
      </bottom>
      <diagonal/>
    </border>
    <border>
      <left/>
      <right style="medium">
        <color rgb="FF2C79C2"/>
      </right>
      <top style="medium">
        <color rgb="FF86B5E3"/>
      </top>
      <bottom style="thick">
        <color rgb="FF0D4B86"/>
      </bottom>
      <diagonal/>
    </border>
    <border>
      <left style="medium">
        <color rgb="FF2C79C2"/>
      </left>
      <right/>
      <top style="medium">
        <color rgb="FF86B5E3"/>
      </top>
      <bottom style="thick">
        <color rgb="FF0D4B86"/>
      </bottom>
      <diagonal/>
    </border>
    <border>
      <left/>
      <right/>
      <top style="thick">
        <color rgb="FF0D4B86"/>
      </top>
      <bottom style="medium">
        <color rgb="FFA0ADE4"/>
      </bottom>
      <diagonal/>
    </border>
    <border>
      <left/>
      <right/>
      <top style="medium">
        <color rgb="FFA0ADE4"/>
      </top>
      <bottom style="medium">
        <color rgb="FFA0ADE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4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right"/>
    </xf>
    <xf numFmtId="164" fontId="18" fillId="0" borderId="0" xfId="0" applyNumberFormat="1" applyFont="1"/>
    <xf numFmtId="0" fontId="19" fillId="0" borderId="0" xfId="0" applyFont="1"/>
    <xf numFmtId="0" fontId="18" fillId="34" borderId="21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5" xfId="0" applyFont="1" applyFill="1" applyBorder="1" applyAlignment="1">
      <alignment horizontal="center" vertical="center" wrapText="1"/>
    </xf>
    <xf numFmtId="0" fontId="18" fillId="34" borderId="16" xfId="0" applyFont="1" applyFill="1" applyBorder="1" applyAlignment="1">
      <alignment horizontal="center" vertical="center" wrapText="1"/>
    </xf>
    <xf numFmtId="3" fontId="20" fillId="33" borderId="0" xfId="0" applyNumberFormat="1" applyFont="1" applyFill="1" applyBorder="1" applyAlignment="1">
      <alignment horizontal="center"/>
    </xf>
    <xf numFmtId="10" fontId="20" fillId="35" borderId="18" xfId="1" applyNumberFormat="1" applyFont="1" applyFill="1" applyBorder="1" applyAlignment="1">
      <alignment horizontal="center"/>
    </xf>
    <xf numFmtId="3" fontId="20" fillId="33" borderId="10" xfId="0" applyNumberFormat="1" applyFont="1" applyFill="1" applyBorder="1" applyAlignment="1">
      <alignment horizontal="center" vertical="center"/>
    </xf>
    <xf numFmtId="10" fontId="20" fillId="35" borderId="20" xfId="1" applyNumberFormat="1" applyFont="1" applyFill="1" applyBorder="1" applyAlignment="1">
      <alignment horizontal="center"/>
    </xf>
    <xf numFmtId="3" fontId="18" fillId="0" borderId="0" xfId="0" applyNumberFormat="1" applyFont="1"/>
    <xf numFmtId="10" fontId="20" fillId="35" borderId="22" xfId="1" applyNumberFormat="1" applyFont="1" applyFill="1" applyBorder="1" applyAlignment="1">
      <alignment horizontal="center"/>
    </xf>
    <xf numFmtId="10" fontId="20" fillId="35" borderId="23" xfId="1" applyNumberFormat="1" applyFont="1" applyFill="1" applyBorder="1" applyAlignment="1">
      <alignment horizontal="center"/>
    </xf>
    <xf numFmtId="10" fontId="20" fillId="35" borderId="28" xfId="1" applyNumberFormat="1" applyFont="1" applyFill="1" applyBorder="1" applyAlignment="1">
      <alignment horizontal="center"/>
    </xf>
    <xf numFmtId="0" fontId="18" fillId="0" borderId="27" xfId="0" applyFont="1" applyBorder="1" applyAlignment="1">
      <alignment horizontal="center"/>
    </xf>
    <xf numFmtId="10" fontId="20" fillId="35" borderId="0" xfId="1" applyNumberFormat="1" applyFont="1" applyFill="1" applyBorder="1" applyAlignment="1">
      <alignment horizontal="center"/>
    </xf>
    <xf numFmtId="10" fontId="20" fillId="35" borderId="10" xfId="1" applyNumberFormat="1" applyFont="1" applyFill="1" applyBorder="1" applyAlignment="1">
      <alignment horizontal="center"/>
    </xf>
    <xf numFmtId="0" fontId="21" fillId="0" borderId="27" xfId="0" applyFont="1" applyBorder="1" applyAlignment="1">
      <alignment horizontal="center" vertical="center" wrapText="1"/>
    </xf>
    <xf numFmtId="165" fontId="18" fillId="0" borderId="17" xfId="0" applyNumberFormat="1" applyFont="1" applyBorder="1" applyAlignment="1">
      <alignment horizontal="center"/>
    </xf>
    <xf numFmtId="165" fontId="18" fillId="0" borderId="26" xfId="0" applyNumberFormat="1" applyFont="1" applyBorder="1" applyAlignment="1">
      <alignment horizontal="center"/>
    </xf>
    <xf numFmtId="0" fontId="18" fillId="34" borderId="25" xfId="0" applyFont="1" applyFill="1" applyBorder="1" applyAlignment="1">
      <alignment horizontal="center" vertical="center" wrapText="1"/>
    </xf>
    <xf numFmtId="165" fontId="18" fillId="0" borderId="32" xfId="0" applyNumberFormat="1" applyFont="1" applyBorder="1" applyAlignment="1">
      <alignment horizontal="center"/>
    </xf>
    <xf numFmtId="3" fontId="20" fillId="33" borderId="33" xfId="0" applyNumberFormat="1" applyFont="1" applyFill="1" applyBorder="1" applyAlignment="1">
      <alignment horizontal="center"/>
    </xf>
    <xf numFmtId="3" fontId="20" fillId="33" borderId="25" xfId="0" applyNumberFormat="1" applyFont="1" applyFill="1" applyBorder="1" applyAlignment="1">
      <alignment horizontal="center"/>
    </xf>
    <xf numFmtId="3" fontId="20" fillId="33" borderId="34" xfId="0" applyNumberFormat="1" applyFont="1" applyFill="1" applyBorder="1" applyAlignment="1">
      <alignment horizontal="center"/>
    </xf>
    <xf numFmtId="3" fontId="20" fillId="33" borderId="35" xfId="0" applyNumberFormat="1" applyFont="1" applyFill="1" applyBorder="1" applyAlignment="1">
      <alignment horizontal="center"/>
    </xf>
    <xf numFmtId="3" fontId="20" fillId="33" borderId="36" xfId="0" applyNumberFormat="1" applyFont="1" applyFill="1" applyBorder="1" applyAlignment="1">
      <alignment horizontal="center"/>
    </xf>
    <xf numFmtId="0" fontId="18" fillId="34" borderId="36" xfId="0" applyFont="1" applyFill="1" applyBorder="1" applyAlignment="1">
      <alignment horizontal="center" vertical="center" wrapText="1"/>
    </xf>
    <xf numFmtId="0" fontId="18" fillId="0" borderId="37" xfId="0" applyFont="1" applyBorder="1" applyAlignment="1">
      <alignment horizontal="center"/>
    </xf>
    <xf numFmtId="3" fontId="20" fillId="33" borderId="38" xfId="0" applyNumberFormat="1" applyFont="1" applyFill="1" applyBorder="1" applyAlignment="1">
      <alignment horizontal="center" vertical="center"/>
    </xf>
    <xf numFmtId="3" fontId="20" fillId="33" borderId="39" xfId="0" applyNumberFormat="1" applyFont="1" applyFill="1" applyBorder="1" applyAlignment="1">
      <alignment horizontal="center" vertical="center"/>
    </xf>
    <xf numFmtId="0" fontId="17" fillId="0" borderId="0" xfId="0" applyFont="1"/>
    <xf numFmtId="0" fontId="18" fillId="0" borderId="27" xfId="0" applyFont="1" applyBorder="1" applyAlignment="1">
      <alignment horizontal="center" vertical="center"/>
    </xf>
    <xf numFmtId="3" fontId="0" fillId="0" borderId="0" xfId="0" applyNumberFormat="1"/>
    <xf numFmtId="3" fontId="17" fillId="0" borderId="0" xfId="0" applyNumberFormat="1" applyFont="1"/>
    <xf numFmtId="10" fontId="24" fillId="0" borderId="0" xfId="1" applyNumberFormat="1" applyFont="1"/>
    <xf numFmtId="10" fontId="23" fillId="35" borderId="22" xfId="1" applyNumberFormat="1" applyFont="1" applyFill="1" applyBorder="1" applyAlignment="1">
      <alignment horizontal="center"/>
    </xf>
    <xf numFmtId="164" fontId="18" fillId="0" borderId="0" xfId="0" applyNumberFormat="1" applyFont="1" applyAlignment="1">
      <alignment horizontal="left" vertical="center"/>
    </xf>
    <xf numFmtId="3" fontId="20" fillId="35" borderId="0" xfId="1" applyNumberFormat="1" applyFont="1" applyFill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3" fontId="20" fillId="35" borderId="10" xfId="1" applyNumberFormat="1" applyFont="1" applyFill="1" applyBorder="1" applyAlignment="1">
      <alignment horizontal="center"/>
    </xf>
    <xf numFmtId="3" fontId="20" fillId="33" borderId="17" xfId="0" applyNumberFormat="1" applyFont="1" applyFill="1" applyBorder="1" applyAlignment="1">
      <alignment horizontal="center" vertical="center"/>
    </xf>
    <xf numFmtId="3" fontId="20" fillId="33" borderId="18" xfId="0" applyNumberFormat="1" applyFont="1" applyFill="1" applyBorder="1" applyAlignment="1">
      <alignment horizontal="center" vertical="center"/>
    </xf>
    <xf numFmtId="3" fontId="20" fillId="33" borderId="17" xfId="0" applyNumberFormat="1" applyFont="1" applyFill="1" applyBorder="1" applyAlignment="1">
      <alignment horizontal="center"/>
    </xf>
    <xf numFmtId="3" fontId="20" fillId="33" borderId="19" xfId="0" applyNumberFormat="1" applyFont="1" applyFill="1" applyBorder="1" applyAlignment="1">
      <alignment horizontal="center"/>
    </xf>
    <xf numFmtId="10" fontId="20" fillId="35" borderId="33" xfId="1" applyNumberFormat="1" applyFont="1" applyFill="1" applyBorder="1" applyAlignment="1">
      <alignment horizontal="center"/>
    </xf>
    <xf numFmtId="3" fontId="20" fillId="33" borderId="20" xfId="0" applyNumberFormat="1" applyFont="1" applyFill="1" applyBorder="1" applyAlignment="1">
      <alignment horizontal="center" vertical="center"/>
    </xf>
    <xf numFmtId="3" fontId="20" fillId="35" borderId="33" xfId="1" applyNumberFormat="1" applyFont="1" applyFill="1" applyBorder="1" applyAlignment="1">
      <alignment horizontal="center"/>
    </xf>
    <xf numFmtId="16" fontId="0" fillId="0" borderId="0" xfId="0" applyNumberFormat="1"/>
    <xf numFmtId="10" fontId="0" fillId="0" borderId="0" xfId="0" applyNumberFormat="1"/>
    <xf numFmtId="0" fontId="25" fillId="0" borderId="0" xfId="0" applyFont="1" applyAlignment="1">
      <alignment vertical="center" wrapText="1"/>
    </xf>
    <xf numFmtId="0" fontId="0" fillId="37" borderId="0" xfId="0" applyFill="1"/>
    <xf numFmtId="0" fontId="26" fillId="38" borderId="42" xfId="0" applyFont="1" applyFill="1" applyBorder="1" applyAlignment="1">
      <alignment horizontal="left" vertical="center" wrapText="1" indent="1"/>
    </xf>
    <xf numFmtId="3" fontId="22" fillId="37" borderId="41" xfId="0" applyNumberFormat="1" applyFont="1" applyFill="1" applyBorder="1" applyAlignment="1">
      <alignment horizontal="right" vertical="center" wrapText="1"/>
    </xf>
    <xf numFmtId="3" fontId="22" fillId="39" borderId="41" xfId="0" applyNumberFormat="1" applyFont="1" applyFill="1" applyBorder="1" applyAlignment="1">
      <alignment horizontal="right" vertical="center" wrapText="1"/>
    </xf>
    <xf numFmtId="0" fontId="22" fillId="37" borderId="41" xfId="0" applyFont="1" applyFill="1" applyBorder="1" applyAlignment="1">
      <alignment horizontal="right" vertical="center" wrapText="1"/>
    </xf>
    <xf numFmtId="0" fontId="22" fillId="39" borderId="41" xfId="0" applyFont="1" applyFill="1" applyBorder="1" applyAlignment="1">
      <alignment horizontal="right" vertical="center" wrapText="1"/>
    </xf>
    <xf numFmtId="0" fontId="22" fillId="37" borderId="41" xfId="0" applyFont="1" applyFill="1" applyBorder="1" applyAlignment="1">
      <alignment horizontal="left" vertical="center" wrapText="1"/>
    </xf>
    <xf numFmtId="10" fontId="28" fillId="35" borderId="22" xfId="1" applyNumberFormat="1" applyFont="1" applyFill="1" applyBorder="1" applyAlignment="1">
      <alignment horizontal="center"/>
    </xf>
    <xf numFmtId="10" fontId="28" fillId="35" borderId="24" xfId="1" applyNumberFormat="1" applyFont="1" applyFill="1" applyBorder="1" applyAlignment="1">
      <alignment horizontal="center"/>
    </xf>
    <xf numFmtId="10" fontId="23" fillId="35" borderId="28" xfId="1" applyNumberFormat="1" applyFont="1" applyFill="1" applyBorder="1" applyAlignment="1">
      <alignment horizontal="center"/>
    </xf>
    <xf numFmtId="3" fontId="28" fillId="33" borderId="0" xfId="0" applyNumberFormat="1" applyFont="1" applyFill="1" applyBorder="1" applyAlignment="1">
      <alignment horizontal="center"/>
    </xf>
    <xf numFmtId="0" fontId="29" fillId="40" borderId="41" xfId="0" applyFont="1" applyFill="1" applyBorder="1" applyAlignment="1">
      <alignment horizontal="left" vertical="center" wrapText="1"/>
    </xf>
    <xf numFmtId="0" fontId="22" fillId="39" borderId="41" xfId="0" applyFont="1" applyFill="1" applyBorder="1" applyAlignment="1">
      <alignment horizontal="left" vertical="center" wrapText="1"/>
    </xf>
    <xf numFmtId="3" fontId="22" fillId="40" borderId="41" xfId="0" applyNumberFormat="1" applyFont="1" applyFill="1" applyBorder="1" applyAlignment="1">
      <alignment horizontal="right" vertical="center" wrapText="1"/>
    </xf>
    <xf numFmtId="0" fontId="22" fillId="40" borderId="41" xfId="0" applyFont="1" applyFill="1" applyBorder="1" applyAlignment="1">
      <alignment horizontal="right" vertical="center" wrapText="1"/>
    </xf>
    <xf numFmtId="3" fontId="20" fillId="33" borderId="18" xfId="0" applyNumberFormat="1" applyFont="1" applyFill="1" applyBorder="1" applyAlignment="1">
      <alignment horizontal="center"/>
    </xf>
    <xf numFmtId="3" fontId="20" fillId="33" borderId="20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3" fontId="20" fillId="36" borderId="0" xfId="0" applyNumberFormat="1" applyFont="1" applyFill="1" applyBorder="1" applyAlignment="1">
      <alignment horizontal="center" vertical="center"/>
    </xf>
    <xf numFmtId="3" fontId="20" fillId="36" borderId="0" xfId="0" applyNumberFormat="1" applyFont="1" applyFill="1" applyBorder="1" applyAlignment="1">
      <alignment horizontal="center"/>
    </xf>
    <xf numFmtId="10" fontId="20" fillId="36" borderId="0" xfId="1" applyNumberFormat="1" applyFont="1" applyFill="1" applyBorder="1" applyAlignment="1">
      <alignment horizontal="center"/>
    </xf>
    <xf numFmtId="3" fontId="20" fillId="36" borderId="0" xfId="1" applyNumberFormat="1" applyFont="1" applyFill="1" applyBorder="1" applyAlignment="1">
      <alignment horizontal="center"/>
    </xf>
    <xf numFmtId="0" fontId="18" fillId="36" borderId="0" xfId="0" applyFont="1" applyFill="1" applyBorder="1"/>
    <xf numFmtId="0" fontId="18" fillId="36" borderId="0" xfId="0" applyFont="1" applyFill="1" applyBorder="1" applyAlignment="1">
      <alignment horizontal="center"/>
    </xf>
    <xf numFmtId="0" fontId="18" fillId="34" borderId="30" xfId="0" applyFont="1" applyFill="1" applyBorder="1" applyAlignment="1">
      <alignment horizontal="center" vertical="center" wrapText="1"/>
    </xf>
    <xf numFmtId="0" fontId="18" fillId="34" borderId="31" xfId="0" applyFont="1" applyFill="1" applyBorder="1" applyAlignment="1">
      <alignment horizontal="center" vertical="center" wrapText="1"/>
    </xf>
    <xf numFmtId="0" fontId="18" fillId="34" borderId="29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/>
    </xf>
    <xf numFmtId="3" fontId="20" fillId="33" borderId="11" xfId="0" applyNumberFormat="1" applyFont="1" applyFill="1" applyBorder="1" applyAlignment="1">
      <alignment horizontal="center"/>
    </xf>
    <xf numFmtId="3" fontId="20" fillId="33" borderId="14" xfId="0" applyNumberFormat="1" applyFont="1" applyFill="1" applyBorder="1" applyAlignment="1">
      <alignment horizontal="center" vertical="center"/>
    </xf>
    <xf numFmtId="10" fontId="20" fillId="35" borderId="12" xfId="1" applyNumberFormat="1" applyFont="1" applyFill="1" applyBorder="1" applyAlignment="1">
      <alignment horizontal="center"/>
    </xf>
    <xf numFmtId="0" fontId="21" fillId="36" borderId="0" xfId="0" applyFont="1" applyFill="1" applyBorder="1" applyAlignment="1">
      <alignment horizontal="center" vertical="center" wrapText="1"/>
    </xf>
    <xf numFmtId="0" fontId="18" fillId="36" borderId="0" xfId="0" applyFont="1" applyFill="1" applyBorder="1" applyAlignment="1">
      <alignment horizontal="center" vertical="center" wrapText="1"/>
    </xf>
    <xf numFmtId="3" fontId="20" fillId="35" borderId="14" xfId="1" applyNumberFormat="1" applyFont="1" applyFill="1" applyBorder="1" applyAlignment="1">
      <alignment horizontal="center"/>
    </xf>
    <xf numFmtId="0" fontId="18" fillId="0" borderId="0" xfId="0" applyFont="1" applyBorder="1"/>
    <xf numFmtId="0" fontId="18" fillId="0" borderId="27" xfId="0" applyFont="1" applyBorder="1" applyAlignment="1">
      <alignment horizontal="center" vertical="center" wrapText="1"/>
    </xf>
    <xf numFmtId="0" fontId="18" fillId="0" borderId="0" xfId="0" applyFont="1" applyAlignment="1"/>
    <xf numFmtId="0" fontId="33" fillId="42" borderId="40" xfId="0" applyFont="1" applyFill="1" applyBorder="1" applyAlignment="1">
      <alignment horizontal="center" vertical="center"/>
    </xf>
    <xf numFmtId="14" fontId="34" fillId="42" borderId="40" xfId="0" applyNumberFormat="1" applyFont="1" applyFill="1" applyBorder="1" applyAlignment="1">
      <alignment horizontal="center" vertical="center"/>
    </xf>
    <xf numFmtId="0" fontId="31" fillId="42" borderId="40" xfId="0" applyFont="1" applyFill="1" applyBorder="1" applyAlignment="1">
      <alignment horizontal="center" vertical="center"/>
    </xf>
    <xf numFmtId="14" fontId="32" fillId="42" borderId="40" xfId="0" applyNumberFormat="1" applyFont="1" applyFill="1" applyBorder="1" applyAlignment="1">
      <alignment horizontal="center" vertical="center"/>
    </xf>
    <xf numFmtId="0" fontId="38" fillId="43" borderId="40" xfId="0" applyFont="1" applyFill="1" applyBorder="1" applyAlignment="1">
      <alignment horizontal="center" vertical="center"/>
    </xf>
    <xf numFmtId="14" fontId="39" fillId="43" borderId="40" xfId="0" applyNumberFormat="1" applyFont="1" applyFill="1" applyBorder="1" applyAlignment="1">
      <alignment horizontal="center" vertical="center"/>
    </xf>
    <xf numFmtId="0" fontId="18" fillId="0" borderId="40" xfId="0" applyFont="1" applyBorder="1" applyAlignment="1">
      <alignment horizontal="center"/>
    </xf>
    <xf numFmtId="0" fontId="36" fillId="0" borderId="40" xfId="0" applyFont="1" applyBorder="1" applyAlignment="1">
      <alignment horizontal="center" vertical="center"/>
    </xf>
    <xf numFmtId="0" fontId="30" fillId="41" borderId="51" xfId="0" applyFont="1" applyFill="1" applyBorder="1" applyAlignment="1">
      <alignment horizontal="center" vertical="center" wrapText="1"/>
    </xf>
    <xf numFmtId="0" fontId="30" fillId="41" borderId="54" xfId="0" applyFont="1" applyFill="1" applyBorder="1" applyAlignment="1">
      <alignment horizontal="center" vertical="center" wrapText="1"/>
    </xf>
    <xf numFmtId="0" fontId="18" fillId="35" borderId="55" xfId="0" applyFont="1" applyFill="1" applyBorder="1" applyAlignment="1">
      <alignment horizontal="center"/>
    </xf>
    <xf numFmtId="0" fontId="18" fillId="35" borderId="52" xfId="0" applyFont="1" applyFill="1" applyBorder="1" applyAlignment="1">
      <alignment horizontal="center"/>
    </xf>
    <xf numFmtId="0" fontId="18" fillId="35" borderId="56" xfId="0" applyFont="1" applyFill="1" applyBorder="1" applyAlignment="1">
      <alignment horizontal="center"/>
    </xf>
    <xf numFmtId="0" fontId="18" fillId="35" borderId="53" xfId="0" applyFont="1" applyFill="1" applyBorder="1" applyAlignment="1">
      <alignment horizontal="center"/>
    </xf>
    <xf numFmtId="0" fontId="18" fillId="35" borderId="57" xfId="0" applyFont="1" applyFill="1" applyBorder="1" applyAlignment="1">
      <alignment horizontal="center"/>
    </xf>
    <xf numFmtId="0" fontId="18" fillId="35" borderId="54" xfId="0" applyFont="1" applyFill="1" applyBorder="1" applyAlignment="1">
      <alignment horizontal="center"/>
    </xf>
    <xf numFmtId="0" fontId="30" fillId="41" borderId="50" xfId="0" applyFont="1" applyFill="1" applyBorder="1" applyAlignment="1">
      <alignment horizontal="center" vertical="center" wrapText="1"/>
    </xf>
    <xf numFmtId="0" fontId="30" fillId="41" borderId="53" xfId="0" applyFont="1" applyFill="1" applyBorder="1" applyAlignment="1">
      <alignment horizontal="center" vertical="center" wrapText="1"/>
    </xf>
    <xf numFmtId="0" fontId="30" fillId="41" borderId="49" xfId="0" applyFont="1" applyFill="1" applyBorder="1" applyAlignment="1">
      <alignment horizontal="center" vertical="center" wrapText="1"/>
    </xf>
    <xf numFmtId="0" fontId="30" fillId="41" borderId="52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37" fillId="0" borderId="40" xfId="0" applyFont="1" applyBorder="1" applyAlignment="1">
      <alignment horizontal="center" vertical="center"/>
    </xf>
    <xf numFmtId="0" fontId="29" fillId="40" borderId="48" xfId="0" applyFont="1" applyFill="1" applyBorder="1" applyAlignment="1">
      <alignment horizontal="left" vertical="center" wrapText="1"/>
    </xf>
    <xf numFmtId="0" fontId="27" fillId="37" borderId="48" xfId="0" applyFont="1" applyFill="1" applyBorder="1" applyAlignment="1">
      <alignment vertical="center" wrapText="1"/>
    </xf>
    <xf numFmtId="0" fontId="26" fillId="38" borderId="46" xfId="0" applyFont="1" applyFill="1" applyBorder="1" applyAlignment="1">
      <alignment horizontal="left" vertical="center" wrapText="1" indent="1"/>
    </xf>
    <xf numFmtId="0" fontId="26" fillId="38" borderId="45" xfId="0" applyFont="1" applyFill="1" applyBorder="1" applyAlignment="1">
      <alignment horizontal="left" vertical="center" wrapText="1" indent="1"/>
    </xf>
    <xf numFmtId="0" fontId="29" fillId="40" borderId="47" xfId="0" applyFont="1" applyFill="1" applyBorder="1" applyAlignment="1">
      <alignment horizontal="left" vertical="center" wrapText="1"/>
    </xf>
    <xf numFmtId="0" fontId="26" fillId="38" borderId="43" xfId="0" applyFont="1" applyFill="1" applyBorder="1" applyAlignment="1">
      <alignment horizontal="left" vertical="center" wrapText="1" indent="1"/>
    </xf>
    <xf numFmtId="0" fontId="26" fillId="38" borderId="44" xfId="0" applyFont="1" applyFill="1" applyBorder="1" applyAlignment="1">
      <alignment horizontal="left" vertical="center" wrapText="1" inden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r>
              <a:rPr lang="es-CO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+mn-ea"/>
                <a:cs typeface="+mn-cs"/>
              </a:rPr>
              <a:t>Recaudo</a:t>
            </a:r>
            <a:r>
              <a:rPr lang="es-CO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s-CO"/>
              <a:t>Mensual Presupuesto Año</a:t>
            </a:r>
            <a:r>
              <a:rPr lang="es-CO" baseline="0"/>
              <a:t> 2016</a:t>
            </a:r>
            <a:r>
              <a:rPr lang="es-CO"/>
              <a:t> </a:t>
            </a:r>
          </a:p>
          <a:p>
            <a:pPr>
              <a:defRPr/>
            </a:pPr>
            <a:r>
              <a:rPr lang="es-CO"/>
              <a:t>(Millones</a:t>
            </a:r>
            <a:r>
              <a:rPr lang="es-CO" baseline="0"/>
              <a:t> de pesos, </a:t>
            </a:r>
            <a:r>
              <a:rPr lang="es-CO"/>
              <a:t>2016 - Ppto</a:t>
            </a:r>
            <a:r>
              <a:rPr lang="es-CO" baseline="0"/>
              <a:t> Año 2016)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'Recaudo VS Presupuesto'!$C$11</c:f>
              <c:strCache>
                <c:ptCount val="1"/>
                <c:pt idx="0">
                  <c:v>Recaudo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631"/>
                        <a:gd name="adj2" fmla="val 105673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1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6524"/>
                        <a:gd name="adj2" fmla="val 110439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3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6524"/>
                        <a:gd name="adj2" fmla="val 11520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4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6524"/>
                        <a:gd name="adj2" fmla="val 119973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numFmt formatCode="[&gt;=1000000]#,##0.00,,&quot; &quot;;[&gt;=1000]#,##0.00,&quot; K&quot;;#,##0.00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multiLvlStrRef>
              <c:f>('Recaudo VS Presupuesto'!$B$12:$B$15,'Recaudo VS Presupuesto'!$B$17:$B$18)</c:f>
            </c:multiLvlStrRef>
          </c:cat>
          <c:val>
            <c:numRef>
              <c:f>('Recaudo VS Presupuesto'!$C$12:$C$15,'Recaudo VS Presupuesto'!$C$17:$C$18)</c:f>
            </c:numRef>
          </c:val>
        </c:ser>
        <c:ser>
          <c:idx val="1"/>
          <c:order val="1"/>
          <c:tx>
            <c:strRef>
              <c:f>'Recaudo VS Presupuesto'!$D$11</c:f>
              <c:strCache>
                <c:ptCount val="1"/>
                <c:pt idx="0">
                  <c:v>Presupuesto Año 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346"/>
                        <a:gd name="adj2" fmla="val 124739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1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262"/>
                        <a:gd name="adj2" fmla="val 10090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2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6524"/>
                        <a:gd name="adj2" fmla="val 124739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3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893"/>
                        <a:gd name="adj2" fmla="val 10090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4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3263"/>
                        <a:gd name="adj2" fmla="val 96140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5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4893"/>
                        <a:gd name="adj2" fmla="val 11520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6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6525"/>
                        <a:gd name="adj2" fmla="val 105673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numFmt formatCode="[&gt;=1000000]#,##0.00,,&quot; &quot;;[&gt;=1000]#,##0.00,&quot; K&quot;;#,##0.00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multiLvlStrRef>
              <c:f>('Recaudo VS Presupuesto'!$B$12:$B$15,'Recaudo VS Presupuesto'!$B$17:$B$18)</c:f>
            </c:multiLvlStrRef>
          </c:cat>
          <c:val>
            <c:numRef>
              <c:f>('Recaudo VS Presupuesto'!$D$12:$D$15,'Recaudo VS Presupuesto'!$D$17:$D$18)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160384"/>
        <c:axId val="125162344"/>
      </c:barChart>
      <c:catAx>
        <c:axId val="1251603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es-CO"/>
          </a:p>
        </c:txPr>
        <c:crossAx val="125162344"/>
        <c:crosses val="autoZero"/>
        <c:auto val="1"/>
        <c:lblAlgn val="ctr"/>
        <c:lblOffset val="100"/>
        <c:noMultiLvlLbl val="0"/>
      </c:catAx>
      <c:valAx>
        <c:axId val="125162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es-CO"/>
          </a:p>
        </c:txPr>
        <c:crossAx val="125160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mbria" panose="020405030504060302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r>
              <a:rPr lang="es-CO"/>
              <a:t>Recaudo Mensual Presupuesto</a:t>
            </a:r>
            <a:r>
              <a:rPr lang="es-CO" baseline="0"/>
              <a:t> (mes)</a:t>
            </a:r>
            <a:r>
              <a:rPr lang="es-CO"/>
              <a:t> 20xx </a:t>
            </a:r>
          </a:p>
          <a:p>
            <a:pPr>
              <a:defRPr/>
            </a:pPr>
            <a:r>
              <a:rPr lang="es-CO"/>
              <a:t>(Millones</a:t>
            </a:r>
            <a:r>
              <a:rPr lang="es-CO" baseline="0"/>
              <a:t> de pesos, </a:t>
            </a:r>
            <a:r>
              <a:rPr lang="es-CO" sz="1400" b="0" i="0" u="none" strike="noStrike" baseline="0">
                <a:effectLst/>
              </a:rPr>
              <a:t>(mes)</a:t>
            </a:r>
            <a:r>
              <a:rPr lang="es-CO" baseline="0"/>
              <a:t> </a:t>
            </a:r>
            <a:r>
              <a:rPr lang="es-CO"/>
              <a:t>20xx)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'Recaudo VS Presupuesto'!$C$41</c:f>
              <c:strCache>
                <c:ptCount val="1"/>
                <c:pt idx="0">
                  <c:v>Recaudo (mes)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5750202757501995E-2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6524"/>
                        <a:gd name="adj2" fmla="val 161600"/>
                      </a:avLst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1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262"/>
                        <a:gd name="adj2" fmla="val 10090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2"/>
              <c:layout>
                <c:manualLayout>
                  <c:x val="0"/>
                  <c:y val="7.3572007878575877E-3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7884"/>
                        <a:gd name="adj2" fmla="val 95823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3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262"/>
                        <a:gd name="adj2" fmla="val 10090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4"/>
              <c:layout>
                <c:manualLayout>
                  <c:x val="0"/>
                  <c:y val="7.3572007878577221E-3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8155"/>
                        <a:gd name="adj2" fmla="val 100589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5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5913"/>
                        <a:gd name="adj2" fmla="val 10090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6"/>
              <c:layout>
                <c:manualLayout>
                  <c:x val="0"/>
                  <c:y val="-3.3107403545359751E-2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942"/>
                        <a:gd name="adj2" fmla="val 157152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numFmt formatCode="[&gt;=1000000]#,##0.00,,&quot; &quot;;[&gt;=1000]#,##0.00,&quot; K&quot;;#,##0.00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('Recaudo VS Presupuesto'!$B$42:$B$45,'Recaudo VS Presupuesto'!$B$47:$B$48)</c:f>
              <c:strCache>
                <c:ptCount val="1"/>
                <c:pt idx="0">
                  <c:v>Zona Uno</c:v>
                </c:pt>
              </c:strCache>
            </c:strRef>
          </c:cat>
          <c:val>
            <c:numRef>
              <c:f>('Recaudo VS Presupuesto'!$C$42:$C$45,'Recaudo VS Presupuesto'!$C$47:$C$48)</c:f>
              <c:numCache>
                <c:formatCode>#,##0</c:formatCode>
                <c:ptCount val="6"/>
                <c:pt idx="0">
                  <c:v>2786884320</c:v>
                </c:pt>
              </c:numCache>
            </c:numRef>
          </c:val>
        </c:ser>
        <c:ser>
          <c:idx val="1"/>
          <c:order val="1"/>
          <c:tx>
            <c:strRef>
              <c:f>'Recaudo VS Presupuesto'!$D$41</c:f>
              <c:strCache>
                <c:ptCount val="1"/>
                <c:pt idx="0">
                  <c:v>Presupuesto (mes)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631"/>
                        <a:gd name="adj2" fmla="val 119972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1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6524"/>
                        <a:gd name="adj2" fmla="val 110440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2"/>
              <c:layout>
                <c:manualLayout>
                  <c:x val="-5.5886250840282401E-17"/>
                  <c:y val="-3.3107403545359751E-2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942"/>
                        <a:gd name="adj2" fmla="val 152385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3"/>
              <c:layout>
                <c:manualLayout>
                  <c:x val="0"/>
                  <c:y val="-2.5750202757502026E-2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893"/>
                        <a:gd name="adj2" fmla="val 156833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4"/>
              <c:layout>
                <c:manualLayout>
                  <c:x val="0"/>
                  <c:y val="-1.839300196964444E-2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893"/>
                        <a:gd name="adj2" fmla="val 14221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5"/>
              <c:layout>
                <c:manualLayout>
                  <c:x val="1.5241880848095538E-3"/>
                  <c:y val="-4.0464604333217469E-2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993"/>
                        <a:gd name="adj2" fmla="val 157469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6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5913"/>
                        <a:gd name="adj2" fmla="val 119972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numFmt formatCode="[&gt;=1000000]#,##0.00,,&quot; &quot;;[&gt;=1000]#,##0.00,&quot; K&quot;;#,##0.00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('Recaudo VS Presupuesto'!$B$42:$B$45,'Recaudo VS Presupuesto'!$B$47:$B$48)</c:f>
              <c:strCache>
                <c:ptCount val="1"/>
                <c:pt idx="0">
                  <c:v>Zona Uno</c:v>
                </c:pt>
              </c:strCache>
            </c:strRef>
          </c:cat>
          <c:val>
            <c:numRef>
              <c:f>('Recaudo VS Presupuesto'!$D$42:$D$45,'Recaudo VS Presupuesto'!$D$47:$D$48)</c:f>
              <c:numCache>
                <c:formatCode>#,##0</c:formatCode>
                <c:ptCount val="6"/>
                <c:pt idx="0">
                  <c:v>2393133185.253993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161168"/>
        <c:axId val="125161952"/>
      </c:barChart>
      <c:catAx>
        <c:axId val="12516116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es-CO"/>
          </a:p>
        </c:txPr>
        <c:crossAx val="125161952"/>
        <c:crosses val="autoZero"/>
        <c:auto val="1"/>
        <c:lblAlgn val="ctr"/>
        <c:lblOffset val="100"/>
        <c:noMultiLvlLbl val="0"/>
      </c:catAx>
      <c:valAx>
        <c:axId val="12516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es-CO"/>
          </a:p>
        </c:txPr>
        <c:crossAx val="12516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mbria" panose="020405030504060302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r>
              <a:rPr lang="es-CO"/>
              <a:t>Recaudo Mensual 20xx</a:t>
            </a:r>
          </a:p>
          <a:p>
            <a:pPr>
              <a:defRPr/>
            </a:pPr>
            <a:r>
              <a:rPr lang="es-CO"/>
              <a:t>(Millones</a:t>
            </a:r>
            <a:r>
              <a:rPr lang="es-CO" baseline="0"/>
              <a:t> de pesos, </a:t>
            </a:r>
            <a:r>
              <a:rPr lang="es-CO"/>
              <a:t>20xx - 20xx)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'Recaudo VS Presupuesto'!$C$71</c:f>
              <c:strCache>
                <c:ptCount val="1"/>
                <c:pt idx="0">
                  <c:v>Recaudo 20xx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893"/>
                        <a:gd name="adj2" fmla="val 12950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1"/>
              <c:layout>
                <c:manualLayout>
                  <c:x val="0"/>
                  <c:y val="-2.2071602363573167E-2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8155"/>
                        <a:gd name="adj2" fmla="val 13522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2"/>
              <c:layout>
                <c:manualLayout>
                  <c:x val="-1.2193504678477324E-2"/>
                  <c:y val="-3.6786003939288611E-3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20235"/>
                        <a:gd name="adj2" fmla="val 127282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3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6524"/>
                        <a:gd name="adj2" fmla="val 11520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4"/>
              <c:layout>
                <c:manualLayout>
                  <c:x val="0"/>
                  <c:y val="3.6786003939288611E-3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631"/>
                        <a:gd name="adj2" fmla="val 117430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5"/>
              <c:layout>
                <c:manualLayout>
                  <c:x val="-1.117725016805648E-16"/>
                  <c:y val="-7.3572007878577221E-3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1825"/>
                        <a:gd name="adj2" fmla="val 125057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6"/>
              <c:layout>
                <c:manualLayout>
                  <c:x val="0"/>
                  <c:y val="3.6786003939288611E-3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5913"/>
                        <a:gd name="adj2" fmla="val 112663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numFmt formatCode="[&gt;=1000000]#,##0.00,,&quot; &quot;;[&gt;=1000]#,##0.00,&quot; K&quot;;#,##0.00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('Recaudo VS Presupuesto'!$B$72:$B$75,'Recaudo VS Presupuesto'!$B$77:$B$78)</c:f>
              <c:strCache>
                <c:ptCount val="1"/>
                <c:pt idx="0">
                  <c:v>Zona Uno</c:v>
                </c:pt>
              </c:strCache>
            </c:strRef>
          </c:cat>
          <c:val>
            <c:numRef>
              <c:f>('Recaudo VS Presupuesto'!$C$72:$C$75,'Recaudo VS Presupuesto'!$C$77:$C$78)</c:f>
              <c:numCache>
                <c:formatCode>#,##0</c:formatCode>
                <c:ptCount val="6"/>
                <c:pt idx="0">
                  <c:v>1704805369</c:v>
                </c:pt>
              </c:numCache>
            </c:numRef>
          </c:val>
        </c:ser>
        <c:ser>
          <c:idx val="1"/>
          <c:order val="1"/>
          <c:tx>
            <c:strRef>
              <c:f>'Recaudo VS Presupuesto'!$D$71</c:f>
              <c:strCache>
                <c:ptCount val="1"/>
                <c:pt idx="0">
                  <c:v>Recaudo 20xx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6524"/>
                        <a:gd name="adj2" fmla="val 119973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1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893"/>
                        <a:gd name="adj2" fmla="val 11520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2"/>
              <c:layout>
                <c:manualLayout>
                  <c:x val="7.6209404240483274E-3"/>
                  <c:y val="-7.3572007878578575E-3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21022"/>
                        <a:gd name="adj2" fmla="val 134590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3"/>
              <c:layout>
                <c:manualLayout>
                  <c:x val="0"/>
                  <c:y val="-2.9428803151430954E-2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8155"/>
                        <a:gd name="adj2" fmla="val 149842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4"/>
              <c:layout>
                <c:manualLayout>
                  <c:x val="0"/>
                  <c:y val="-2.9428803151430954E-2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262"/>
                        <a:gd name="adj2" fmla="val 140309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5"/>
              <c:layout>
                <c:manualLayout>
                  <c:x val="0"/>
                  <c:y val="-2.5750202757502026E-2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7884"/>
                        <a:gd name="adj2" fmla="val 133001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6"/>
              <c:layout>
                <c:manualLayout>
                  <c:x val="-1.117725016805648E-16"/>
                  <c:y val="-1.1035801181786719E-2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971"/>
                        <a:gd name="adj2" fmla="val 13236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numFmt formatCode="[&gt;=1000000]#,##0.00,,&quot; &quot;;[&gt;=1000]#,##0.00,&quot; K&quot;;#,##0.00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('Recaudo VS Presupuesto'!$B$72:$B$75,'Recaudo VS Presupuesto'!$B$77:$B$78)</c:f>
              <c:strCache>
                <c:ptCount val="1"/>
                <c:pt idx="0">
                  <c:v>Zona Uno</c:v>
                </c:pt>
              </c:strCache>
            </c:strRef>
          </c:cat>
          <c:val>
            <c:numRef>
              <c:f>('Recaudo VS Presupuesto'!$D$72:$D$75,'Recaudo VS Presupuesto'!$D$77:$D$78)</c:f>
              <c:numCache>
                <c:formatCode>#,##0</c:formatCode>
                <c:ptCount val="6"/>
                <c:pt idx="0">
                  <c:v>2786884320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866808"/>
        <c:axId val="165860144"/>
      </c:barChart>
      <c:catAx>
        <c:axId val="16586680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es-CO"/>
          </a:p>
        </c:txPr>
        <c:crossAx val="165860144"/>
        <c:crosses val="autoZero"/>
        <c:auto val="1"/>
        <c:lblAlgn val="ctr"/>
        <c:lblOffset val="100"/>
        <c:noMultiLvlLbl val="0"/>
      </c:catAx>
      <c:valAx>
        <c:axId val="16586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es-CO"/>
          </a:p>
        </c:txPr>
        <c:crossAx val="165866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mbria" panose="020405030504060302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r>
              <a:rPr lang="es-CO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+mn-ea"/>
                <a:cs typeface="+mn-cs"/>
              </a:rPr>
              <a:t>Recaudo</a:t>
            </a:r>
            <a:r>
              <a:rPr lang="es-CO">
                <a:solidFill>
                  <a:schemeClr val="tx1">
                    <a:lumMod val="65000"/>
                    <a:lumOff val="35000"/>
                  </a:schemeClr>
                </a:solidFill>
              </a:rPr>
              <a:t> </a:t>
            </a:r>
            <a:r>
              <a:rPr lang="es-CO"/>
              <a:t>Mensual Presupuesto Año</a:t>
            </a:r>
            <a:r>
              <a:rPr lang="es-CO" baseline="0"/>
              <a:t> 2016</a:t>
            </a:r>
            <a:r>
              <a:rPr lang="es-CO"/>
              <a:t> </a:t>
            </a:r>
          </a:p>
          <a:p>
            <a:pPr>
              <a:defRPr/>
            </a:pPr>
            <a:r>
              <a:rPr lang="es-CO"/>
              <a:t>(Millones</a:t>
            </a:r>
            <a:r>
              <a:rPr lang="es-CO" baseline="0"/>
              <a:t> de pesos, </a:t>
            </a:r>
            <a:r>
              <a:rPr lang="es-CO"/>
              <a:t>2016 - Ppto</a:t>
            </a:r>
            <a:r>
              <a:rPr lang="es-CO" baseline="0"/>
              <a:t> Año 2016)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'Recaudo VS Presupuesto'!$C$11</c:f>
              <c:strCache>
                <c:ptCount val="1"/>
                <c:pt idx="0">
                  <c:v>Recaudo 2016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631"/>
                        <a:gd name="adj2" fmla="val 105673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1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6524"/>
                        <a:gd name="adj2" fmla="val 110439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3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6524"/>
                        <a:gd name="adj2" fmla="val 11520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4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6524"/>
                        <a:gd name="adj2" fmla="val 119973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numFmt formatCode="[&gt;=1000000]#,##0.00,,&quot; &quot;;[&gt;=1000]#,##0.00,&quot; K&quot;;#,##0.00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multiLvlStrRef>
              <c:f>('Recaudo VS Presupuesto'!$B$12:$B$15,'Recaudo VS Presupuesto'!$B$17:$B$18)</c:f>
            </c:multiLvlStrRef>
          </c:cat>
          <c:val>
            <c:numRef>
              <c:f>('Recaudo VS Presupuesto'!$C$12:$C$15,'Recaudo VS Presupuesto'!$C$17:$C$18)</c:f>
            </c:numRef>
          </c:val>
        </c:ser>
        <c:ser>
          <c:idx val="1"/>
          <c:order val="1"/>
          <c:tx>
            <c:strRef>
              <c:f>'Recaudo VS Presupuesto'!$D$11</c:f>
              <c:strCache>
                <c:ptCount val="1"/>
                <c:pt idx="0">
                  <c:v>Presupuesto Año 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346"/>
                        <a:gd name="adj2" fmla="val 124739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1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262"/>
                        <a:gd name="adj2" fmla="val 10090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2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6524"/>
                        <a:gd name="adj2" fmla="val 124739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3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893"/>
                        <a:gd name="adj2" fmla="val 10090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4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3263"/>
                        <a:gd name="adj2" fmla="val 96140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5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4893"/>
                        <a:gd name="adj2" fmla="val 11520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6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6525"/>
                        <a:gd name="adj2" fmla="val 105673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numFmt formatCode="[&gt;=1000000]#,##0.00,,&quot; &quot;;[&gt;=1000]#,##0.00,&quot; K&quot;;#,##0.00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multiLvlStrRef>
              <c:f>('Recaudo VS Presupuesto'!$B$12:$B$15,'Recaudo VS Presupuesto'!$B$17:$B$18)</c:f>
            </c:multiLvlStrRef>
          </c:cat>
          <c:val>
            <c:numRef>
              <c:f>('Recaudo VS Presupuesto'!$D$12:$D$15,'Recaudo VS Presupuesto'!$D$17:$D$18)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860536"/>
        <c:axId val="165863672"/>
      </c:barChart>
      <c:catAx>
        <c:axId val="165860536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es-CO"/>
          </a:p>
        </c:txPr>
        <c:crossAx val="165863672"/>
        <c:crosses val="autoZero"/>
        <c:auto val="1"/>
        <c:lblAlgn val="ctr"/>
        <c:lblOffset val="100"/>
        <c:noMultiLvlLbl val="0"/>
      </c:catAx>
      <c:valAx>
        <c:axId val="16586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es-CO"/>
          </a:p>
        </c:txPr>
        <c:crossAx val="165860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mbria" panose="020405030504060302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r>
              <a:rPr lang="es-CO"/>
              <a:t>Recaudo Mensual Presupuesto</a:t>
            </a:r>
            <a:r>
              <a:rPr lang="es-CO" baseline="0"/>
              <a:t> Abril</a:t>
            </a:r>
            <a:r>
              <a:rPr lang="es-CO"/>
              <a:t> 20xx </a:t>
            </a:r>
          </a:p>
          <a:p>
            <a:pPr>
              <a:defRPr/>
            </a:pPr>
            <a:r>
              <a:rPr lang="es-CO"/>
              <a:t>(Millones</a:t>
            </a:r>
            <a:r>
              <a:rPr lang="es-CO" baseline="0"/>
              <a:t> de pesos, </a:t>
            </a:r>
            <a:r>
              <a:rPr lang="es-CO"/>
              <a:t>20xx - Ppto</a:t>
            </a:r>
            <a:r>
              <a:rPr lang="es-CO" baseline="0"/>
              <a:t> Abril </a:t>
            </a:r>
            <a:r>
              <a:rPr lang="es-CO"/>
              <a:t>20xx)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'Recaudo VS Presupuesto consolid'!$C$40</c:f>
              <c:strCache>
                <c:ptCount val="1"/>
                <c:pt idx="0">
                  <c:v>Recaudo (mes)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5750202757501995E-2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6524"/>
                        <a:gd name="adj2" fmla="val 161600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1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262"/>
                        <a:gd name="adj2" fmla="val 10090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2"/>
              <c:layout>
                <c:manualLayout>
                  <c:x val="0"/>
                  <c:y val="7.3572007878575877E-3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7884"/>
                        <a:gd name="adj2" fmla="val 95823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3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262"/>
                        <a:gd name="adj2" fmla="val 10090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4"/>
              <c:layout>
                <c:manualLayout>
                  <c:x val="0"/>
                  <c:y val="7.3572007878577221E-3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8155"/>
                        <a:gd name="adj2" fmla="val 100589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5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5913"/>
                        <a:gd name="adj2" fmla="val 10090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6"/>
              <c:layout>
                <c:manualLayout>
                  <c:x val="0"/>
                  <c:y val="-3.3107403545359751E-2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942"/>
                        <a:gd name="adj2" fmla="val 157152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numFmt formatCode="[&gt;=1000000]#,##0.00,,&quot; &quot;;[&gt;=1000]#,##0.00,&quot; K&quot;;#,##0.00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('Recaudo VS Presupuesto consolid'!$B$41:$B$44,'Recaudo VS Presupuesto consolid'!$B$46:$B$47)</c:f>
              <c:strCache>
                <c:ptCount val="6"/>
                <c:pt idx="0">
                  <c:v>Zona Uno</c:v>
                </c:pt>
                <c:pt idx="1">
                  <c:v>Zona Dos</c:v>
                </c:pt>
                <c:pt idx="2">
                  <c:v>Zona Tres</c:v>
                </c:pt>
                <c:pt idx="3">
                  <c:v>Zona Cuatro</c:v>
                </c:pt>
                <c:pt idx="4">
                  <c:v>Zona Seis</c:v>
                </c:pt>
                <c:pt idx="5">
                  <c:v>Zona Cinco</c:v>
                </c:pt>
              </c:strCache>
            </c:strRef>
          </c:cat>
          <c:val>
            <c:numRef>
              <c:f>('Recaudo VS Presupuesto consolid'!$C$41:$C$44,'Recaudo VS Presupuesto consolid'!$C$46:$C$47)</c:f>
              <c:numCache>
                <c:formatCode>#,##0</c:formatCode>
                <c:ptCount val="6"/>
                <c:pt idx="0">
                  <c:v>2786884320</c:v>
                </c:pt>
                <c:pt idx="1">
                  <c:v>1380554450</c:v>
                </c:pt>
                <c:pt idx="2">
                  <c:v>7530557788</c:v>
                </c:pt>
                <c:pt idx="3">
                  <c:v>4278987858</c:v>
                </c:pt>
                <c:pt idx="4">
                  <c:v>1214361350</c:v>
                </c:pt>
                <c:pt idx="5">
                  <c:v>3095961269</c:v>
                </c:pt>
              </c:numCache>
            </c:numRef>
          </c:val>
        </c:ser>
        <c:ser>
          <c:idx val="1"/>
          <c:order val="1"/>
          <c:tx>
            <c:strRef>
              <c:f>'Recaudo VS Presupuesto consolid'!$D$40</c:f>
              <c:strCache>
                <c:ptCount val="1"/>
                <c:pt idx="0">
                  <c:v>Presupuesto (mes)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631"/>
                        <a:gd name="adj2" fmla="val 119972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1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6524"/>
                        <a:gd name="adj2" fmla="val 110440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2"/>
              <c:layout>
                <c:manualLayout>
                  <c:x val="-5.5886250840282401E-17"/>
                  <c:y val="-3.3107403545359751E-2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942"/>
                        <a:gd name="adj2" fmla="val 152385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3"/>
              <c:layout>
                <c:manualLayout>
                  <c:x val="0"/>
                  <c:y val="-2.5750202757502026E-2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893"/>
                        <a:gd name="adj2" fmla="val 156833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4"/>
              <c:layout>
                <c:manualLayout>
                  <c:x val="0"/>
                  <c:y val="-1.839300196964444E-2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893"/>
                        <a:gd name="adj2" fmla="val 14221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5"/>
              <c:layout>
                <c:manualLayout>
                  <c:x val="1.5241880848095538E-3"/>
                  <c:y val="-4.0464604333217469E-2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993"/>
                        <a:gd name="adj2" fmla="val 157469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6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5913"/>
                        <a:gd name="adj2" fmla="val 119972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numFmt formatCode="[&gt;=1000000]#,##0.00,,&quot; &quot;;[&gt;=1000]#,##0.00,&quot; K&quot;;#,##0.00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('Recaudo VS Presupuesto consolid'!$B$41:$B$44,'Recaudo VS Presupuesto consolid'!$B$46:$B$47)</c:f>
              <c:strCache>
                <c:ptCount val="6"/>
                <c:pt idx="0">
                  <c:v>Zona Uno</c:v>
                </c:pt>
                <c:pt idx="1">
                  <c:v>Zona Dos</c:v>
                </c:pt>
                <c:pt idx="2">
                  <c:v>Zona Tres</c:v>
                </c:pt>
                <c:pt idx="3">
                  <c:v>Zona Cuatro</c:v>
                </c:pt>
                <c:pt idx="4">
                  <c:v>Zona Seis</c:v>
                </c:pt>
                <c:pt idx="5">
                  <c:v>Zona Cinco</c:v>
                </c:pt>
              </c:strCache>
            </c:strRef>
          </c:cat>
          <c:val>
            <c:numRef>
              <c:f>('Recaudo VS Presupuesto consolid'!$D$41:$D$44,'Recaudo VS Presupuesto consolid'!$D$46:$D$47)</c:f>
              <c:numCache>
                <c:formatCode>#,##0</c:formatCode>
                <c:ptCount val="6"/>
                <c:pt idx="0">
                  <c:v>2393133185.253993</c:v>
                </c:pt>
                <c:pt idx="1">
                  <c:v>1306222458.7660513</c:v>
                </c:pt>
                <c:pt idx="2">
                  <c:v>7480544171.8621235</c:v>
                </c:pt>
                <c:pt idx="3">
                  <c:v>4254465150.8594899</c:v>
                </c:pt>
                <c:pt idx="4">
                  <c:v>1281417012.348357</c:v>
                </c:pt>
                <c:pt idx="5">
                  <c:v>3641290904.2819586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864848"/>
        <c:axId val="165864064"/>
      </c:barChart>
      <c:catAx>
        <c:axId val="1658648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es-CO"/>
          </a:p>
        </c:txPr>
        <c:crossAx val="165864064"/>
        <c:crosses val="autoZero"/>
        <c:auto val="1"/>
        <c:lblAlgn val="ctr"/>
        <c:lblOffset val="100"/>
        <c:noMultiLvlLbl val="0"/>
      </c:catAx>
      <c:valAx>
        <c:axId val="16586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es-CO"/>
          </a:p>
        </c:txPr>
        <c:crossAx val="16586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mbria" panose="020405030504060302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r>
              <a:rPr lang="es-CO"/>
              <a:t>Recaudo Mensual 20xx</a:t>
            </a:r>
          </a:p>
          <a:p>
            <a:pPr>
              <a:defRPr/>
            </a:pPr>
            <a:r>
              <a:rPr lang="es-CO"/>
              <a:t>(Millones</a:t>
            </a:r>
            <a:r>
              <a:rPr lang="es-CO" baseline="0"/>
              <a:t> de pesos, </a:t>
            </a:r>
            <a:r>
              <a:rPr lang="es-CO"/>
              <a:t>20xx - 20xx)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'Recaudo VS Presupuesto consolid'!$C$70</c:f>
              <c:strCache>
                <c:ptCount val="1"/>
                <c:pt idx="0">
                  <c:v>Recaudo 20xx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893"/>
                        <a:gd name="adj2" fmla="val 12950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1"/>
              <c:layout>
                <c:manualLayout>
                  <c:x val="0"/>
                  <c:y val="-2.2071602363573167E-2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8155"/>
                        <a:gd name="adj2" fmla="val 13522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2"/>
              <c:layout>
                <c:manualLayout>
                  <c:x val="-1.2193504678477324E-2"/>
                  <c:y val="-3.6786003939288611E-3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20235"/>
                        <a:gd name="adj2" fmla="val 127282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3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6524"/>
                        <a:gd name="adj2" fmla="val 11520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4"/>
              <c:layout>
                <c:manualLayout>
                  <c:x val="0"/>
                  <c:y val="3.6786003939288611E-3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631"/>
                        <a:gd name="adj2" fmla="val 117430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5"/>
              <c:layout>
                <c:manualLayout>
                  <c:x val="-1.117725016805648E-16"/>
                  <c:y val="-7.3572007878577221E-3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1825"/>
                        <a:gd name="adj2" fmla="val 125057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6"/>
              <c:layout>
                <c:manualLayout>
                  <c:x val="0"/>
                  <c:y val="3.6786003939288611E-3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5913"/>
                        <a:gd name="adj2" fmla="val 112663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numFmt formatCode="[&gt;=1000000]#,##0.00,,&quot; &quot;;[&gt;=1000]#,##0.00,&quot; K&quot;;#,##0.00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('Recaudo VS Presupuesto consolid'!$B$71:$B$74,'Recaudo VS Presupuesto consolid'!$B$76:$B$77)</c:f>
              <c:strCache>
                <c:ptCount val="6"/>
                <c:pt idx="0">
                  <c:v>Zona Cuatro</c:v>
                </c:pt>
                <c:pt idx="1">
                  <c:v>Zona Cinco</c:v>
                </c:pt>
                <c:pt idx="2">
                  <c:v>Zona Uno</c:v>
                </c:pt>
                <c:pt idx="3">
                  <c:v>Zona Tres</c:v>
                </c:pt>
                <c:pt idx="4">
                  <c:v>Zona Seis</c:v>
                </c:pt>
                <c:pt idx="5">
                  <c:v>Zona Dos</c:v>
                </c:pt>
              </c:strCache>
            </c:strRef>
          </c:cat>
          <c:val>
            <c:numRef>
              <c:f>('Recaudo VS Presupuesto consolid'!$C$71:$C$74,'Recaudo VS Presupuesto consolid'!$C$76:$C$77)</c:f>
              <c:numCache>
                <c:formatCode>#,##0</c:formatCode>
                <c:ptCount val="6"/>
                <c:pt idx="0">
                  <c:v>1704805369</c:v>
                </c:pt>
                <c:pt idx="1">
                  <c:v>930518650</c:v>
                </c:pt>
                <c:pt idx="2">
                  <c:v>5328943640</c:v>
                </c:pt>
                <c:pt idx="3">
                  <c:v>3030769485</c:v>
                </c:pt>
                <c:pt idx="4">
                  <c:v>912847900</c:v>
                </c:pt>
                <c:pt idx="5">
                  <c:v>2593960220</c:v>
                </c:pt>
              </c:numCache>
            </c:numRef>
          </c:val>
        </c:ser>
        <c:ser>
          <c:idx val="1"/>
          <c:order val="1"/>
          <c:tx>
            <c:strRef>
              <c:f>'Recaudo VS Presupuesto consolid'!$D$70</c:f>
              <c:strCache>
                <c:ptCount val="1"/>
                <c:pt idx="0">
                  <c:v>Recaudo 20xx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6524"/>
                        <a:gd name="adj2" fmla="val 119973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1"/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893"/>
                        <a:gd name="adj2" fmla="val 11520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2"/>
              <c:layout>
                <c:manualLayout>
                  <c:x val="7.6209404240483274E-3"/>
                  <c:y val="-7.3572007878578575E-3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21022"/>
                        <a:gd name="adj2" fmla="val 134590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3"/>
              <c:layout>
                <c:manualLayout>
                  <c:x val="0"/>
                  <c:y val="-2.9428803151430954E-2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8155"/>
                        <a:gd name="adj2" fmla="val 149842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4"/>
              <c:layout>
                <c:manualLayout>
                  <c:x val="0"/>
                  <c:y val="-2.9428803151430954E-2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262"/>
                        <a:gd name="adj2" fmla="val 140309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5"/>
              <c:layout>
                <c:manualLayout>
                  <c:x val="0"/>
                  <c:y val="-2.5750202757502026E-2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7884"/>
                        <a:gd name="adj2" fmla="val 133001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dLbl>
              <c:idx val="6"/>
              <c:layout>
                <c:manualLayout>
                  <c:x val="-1.117725016805648E-16"/>
                  <c:y val="-1.1035801181786719E-2"/>
                </c:manualLayout>
              </c:layout>
              <c:numFmt formatCode="[&gt;=1000000]#,##0.00,,&quot; &quot;;[&gt;=1000]#,##0.00,&quot; K&quot;;#,##0.00" sourceLinked="0"/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Cambria" panose="02040503050406030204" pitchFamily="18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1971"/>
                        <a:gd name="adj2" fmla="val 132366"/>
                      </a:avLst>
                    </a:prstGeom>
                    <a:noFill/>
                    <a:ln>
                      <a:noFill/>
                    </a:ln>
                  </c15:spPr>
                </c:ext>
              </c:extLst>
            </c:dLbl>
            <c:numFmt formatCode="[&gt;=1000000]#,##0.00,,&quot; &quot;;[&gt;=1000]#,##0.00,&quot; K&quot;;#,##0.00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Cambria" panose="02040503050406030204" pitchFamily="18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('Recaudo VS Presupuesto consolid'!$B$71:$B$74,'Recaudo VS Presupuesto consolid'!$B$76:$B$77)</c:f>
              <c:strCache>
                <c:ptCount val="6"/>
                <c:pt idx="0">
                  <c:v>Zona Cuatro</c:v>
                </c:pt>
                <c:pt idx="1">
                  <c:v>Zona Cinco</c:v>
                </c:pt>
                <c:pt idx="2">
                  <c:v>Zona Uno</c:v>
                </c:pt>
                <c:pt idx="3">
                  <c:v>Zona Tres</c:v>
                </c:pt>
                <c:pt idx="4">
                  <c:v>Zona Seis</c:v>
                </c:pt>
                <c:pt idx="5">
                  <c:v>Zona Dos</c:v>
                </c:pt>
              </c:strCache>
            </c:strRef>
          </c:cat>
          <c:val>
            <c:numRef>
              <c:f>('Recaudo VS Presupuesto consolid'!$D$71:$D$74,'Recaudo VS Presupuesto consolid'!$D$76:$D$77)</c:f>
              <c:numCache>
                <c:formatCode>#,##0</c:formatCode>
                <c:ptCount val="6"/>
                <c:pt idx="0">
                  <c:v>2786884320</c:v>
                </c:pt>
                <c:pt idx="1">
                  <c:v>1380554450</c:v>
                </c:pt>
                <c:pt idx="2">
                  <c:v>7530557788</c:v>
                </c:pt>
                <c:pt idx="3">
                  <c:v>4278987858</c:v>
                </c:pt>
                <c:pt idx="4">
                  <c:v>1214361350</c:v>
                </c:pt>
                <c:pt idx="5">
                  <c:v>3095961269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5861712"/>
        <c:axId val="165861320"/>
      </c:barChart>
      <c:catAx>
        <c:axId val="165861712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es-CO"/>
          </a:p>
        </c:txPr>
        <c:crossAx val="165861320"/>
        <c:crosses val="autoZero"/>
        <c:auto val="1"/>
        <c:lblAlgn val="ctr"/>
        <c:lblOffset val="100"/>
        <c:noMultiLvlLbl val="0"/>
      </c:catAx>
      <c:valAx>
        <c:axId val="165861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mbria" panose="02040503050406030204" pitchFamily="18" charset="0"/>
                <a:ea typeface="+mn-ea"/>
                <a:cs typeface="+mn-cs"/>
              </a:defRPr>
            </a:pPr>
            <a:endParaRPr lang="es-CO"/>
          </a:p>
        </c:txPr>
        <c:crossAx val="16586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mbria" panose="02040503050406030204" pitchFamily="18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mbria" panose="02040503050406030204" pitchFamily="18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57977</xdr:colOff>
      <xdr:row>19</xdr:row>
      <xdr:rowOff>0</xdr:rowOff>
    </xdr:from>
    <xdr:to>
      <xdr:col>8</xdr:col>
      <xdr:colOff>8282</xdr:colOff>
      <xdr:row>37</xdr:row>
      <xdr:rowOff>172487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257734</xdr:colOff>
      <xdr:row>49</xdr:row>
      <xdr:rowOff>112059</xdr:rowOff>
    </xdr:from>
    <xdr:to>
      <xdr:col>9</xdr:col>
      <xdr:colOff>653352</xdr:colOff>
      <xdr:row>68</xdr:row>
      <xdr:rowOff>105251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79</xdr:row>
      <xdr:rowOff>0</xdr:rowOff>
    </xdr:from>
    <xdr:to>
      <xdr:col>7</xdr:col>
      <xdr:colOff>1101588</xdr:colOff>
      <xdr:row>97</xdr:row>
      <xdr:rowOff>172487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352425</xdr:colOff>
      <xdr:row>0</xdr:row>
      <xdr:rowOff>114301</xdr:rowOff>
    </xdr:from>
    <xdr:to>
      <xdr:col>3</xdr:col>
      <xdr:colOff>609600</xdr:colOff>
      <xdr:row>3</xdr:row>
      <xdr:rowOff>161926</xdr:rowOff>
    </xdr:to>
    <xdr:pic>
      <xdr:nvPicPr>
        <xdr:cNvPr id="5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14301"/>
          <a:ext cx="20669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57977</xdr:colOff>
      <xdr:row>18</xdr:row>
      <xdr:rowOff>0</xdr:rowOff>
    </xdr:from>
    <xdr:to>
      <xdr:col>8</xdr:col>
      <xdr:colOff>8282</xdr:colOff>
      <xdr:row>36</xdr:row>
      <xdr:rowOff>172487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7</xdr:col>
      <xdr:colOff>1101588</xdr:colOff>
      <xdr:row>66</xdr:row>
      <xdr:rowOff>172487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78</xdr:row>
      <xdr:rowOff>0</xdr:rowOff>
    </xdr:from>
    <xdr:to>
      <xdr:col>7</xdr:col>
      <xdr:colOff>1101588</xdr:colOff>
      <xdr:row>96</xdr:row>
      <xdr:rowOff>172487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638175</xdr:colOff>
      <xdr:row>0</xdr:row>
      <xdr:rowOff>133350</xdr:rowOff>
    </xdr:from>
    <xdr:to>
      <xdr:col>2</xdr:col>
      <xdr:colOff>948578</xdr:colOff>
      <xdr:row>2</xdr:row>
      <xdr:rowOff>166407</xdr:rowOff>
    </xdr:to>
    <xdr:pic>
      <xdr:nvPicPr>
        <xdr:cNvPr id="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33350"/>
          <a:ext cx="2072528" cy="585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76201</xdr:rowOff>
    </xdr:from>
    <xdr:to>
      <xdr:col>1</xdr:col>
      <xdr:colOff>666750</xdr:colOff>
      <xdr:row>2</xdr:row>
      <xdr:rowOff>171451</xdr:rowOff>
    </xdr:to>
    <xdr:pic>
      <xdr:nvPicPr>
        <xdr:cNvPr id="7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6201"/>
          <a:ext cx="1104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T79"/>
  <sheetViews>
    <sheetView showGridLines="0" tabSelected="1" view="pageBreakPreview" topLeftCell="A45" zoomScale="85" zoomScaleNormal="100" zoomScaleSheetLayoutView="85" workbookViewId="0">
      <selection activeCell="N49" sqref="N49"/>
    </sheetView>
  </sheetViews>
  <sheetFormatPr baseColWidth="10" defaultRowHeight="14.25" x14ac:dyDescent="0.2"/>
  <cols>
    <col min="1" max="1" width="2.5703125" style="1" customWidth="1"/>
    <col min="2" max="2" width="10.85546875" style="1" customWidth="1"/>
    <col min="3" max="3" width="16.28515625" style="1" customWidth="1"/>
    <col min="4" max="4" width="14.85546875" style="1" customWidth="1"/>
    <col min="5" max="5" width="12" style="1" customWidth="1"/>
    <col min="6" max="6" width="15.28515625" style="1" customWidth="1"/>
    <col min="7" max="7" width="15.140625" style="1" customWidth="1"/>
    <col min="8" max="8" width="18.7109375" style="1" customWidth="1"/>
    <col min="9" max="9" width="2.85546875" style="1" customWidth="1"/>
    <col min="10" max="16384" width="11.42578125" style="1"/>
  </cols>
  <sheetData>
    <row r="1" spans="1:20" x14ac:dyDescent="0.2">
      <c r="A1" s="98"/>
      <c r="B1" s="98"/>
      <c r="C1" s="98"/>
      <c r="D1" s="98"/>
      <c r="E1" s="99" t="s">
        <v>245</v>
      </c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</row>
    <row r="2" spans="1:20" x14ac:dyDescent="0.2">
      <c r="A2" s="98"/>
      <c r="B2" s="98"/>
      <c r="C2" s="98"/>
      <c r="D2" s="98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0" x14ac:dyDescent="0.2">
      <c r="A3" s="98"/>
      <c r="B3" s="98"/>
      <c r="C3" s="98"/>
      <c r="D3" s="98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</row>
    <row r="4" spans="1:20" x14ac:dyDescent="0.2">
      <c r="A4" s="98"/>
      <c r="B4" s="98"/>
      <c r="C4" s="98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</row>
    <row r="6" spans="1:20" x14ac:dyDescent="0.2">
      <c r="B6" s="92" t="s">
        <v>244</v>
      </c>
      <c r="C6" s="93">
        <v>43313</v>
      </c>
      <c r="D6" s="92" t="s">
        <v>243</v>
      </c>
    </row>
    <row r="8" spans="1:20" x14ac:dyDescent="0.2">
      <c r="B8" s="2" t="s">
        <v>220</v>
      </c>
      <c r="C8" s="40"/>
    </row>
    <row r="9" spans="1:20" ht="15" hidden="1" thickBot="1" x14ac:dyDescent="0.25">
      <c r="B9" s="4"/>
      <c r="C9" s="3"/>
    </row>
    <row r="10" spans="1:20" ht="16.5" hidden="1" thickBot="1" x14ac:dyDescent="0.25">
      <c r="C10" s="114" t="s">
        <v>17</v>
      </c>
      <c r="D10" s="113"/>
      <c r="E10" s="116" t="s">
        <v>16</v>
      </c>
      <c r="F10" s="117"/>
      <c r="G10" s="118"/>
      <c r="H10" s="17" t="s">
        <v>26</v>
      </c>
    </row>
    <row r="11" spans="1:20" ht="42.75" hidden="1" customHeight="1" x14ac:dyDescent="0.2">
      <c r="B11" s="7" t="s">
        <v>0</v>
      </c>
      <c r="C11" s="7" t="s">
        <v>24</v>
      </c>
      <c r="D11" s="8" t="s">
        <v>25</v>
      </c>
      <c r="E11" s="6" t="s">
        <v>8</v>
      </c>
      <c r="F11" s="6" t="s">
        <v>10</v>
      </c>
      <c r="G11" s="6" t="s">
        <v>11</v>
      </c>
      <c r="H11" s="5" t="s">
        <v>9</v>
      </c>
    </row>
    <row r="12" spans="1:20" hidden="1" x14ac:dyDescent="0.2">
      <c r="B12" s="42" t="s">
        <v>3</v>
      </c>
      <c r="C12" s="45">
        <v>4278987858</v>
      </c>
      <c r="D12" s="70">
        <v>9575396149.2638054</v>
      </c>
      <c r="E12" s="49">
        <v>0.44687319368285205</v>
      </c>
      <c r="F12" s="49">
        <v>0.55312680631714795</v>
      </c>
      <c r="G12" s="51">
        <v>5296408291.2638054</v>
      </c>
      <c r="H12" s="16">
        <v>6.9140850789643493E-2</v>
      </c>
    </row>
    <row r="13" spans="1:20" hidden="1" x14ac:dyDescent="0.2">
      <c r="B13" s="42" t="s">
        <v>4</v>
      </c>
      <c r="C13" s="47">
        <v>2786884320</v>
      </c>
      <c r="D13" s="70">
        <v>6270988637.8035431</v>
      </c>
      <c r="E13" s="18">
        <v>0.44440908458991013</v>
      </c>
      <c r="F13" s="18">
        <v>0.55559091541008987</v>
      </c>
      <c r="G13" s="41">
        <v>3484104317.8035431</v>
      </c>
      <c r="H13" s="14">
        <v>6.9448864426261234E-2</v>
      </c>
    </row>
    <row r="14" spans="1:20" hidden="1" x14ac:dyDescent="0.2">
      <c r="B14" s="42" t="s">
        <v>5</v>
      </c>
      <c r="C14" s="45">
        <v>1380554450</v>
      </c>
      <c r="D14" s="46">
        <v>3237345785.8063054</v>
      </c>
      <c r="E14" s="18">
        <v>0.4264463981737292</v>
      </c>
      <c r="F14" s="18">
        <v>0.5735536018262708</v>
      </c>
      <c r="G14" s="41">
        <v>1856791335.8063054</v>
      </c>
      <c r="H14" s="14">
        <v>7.169420022828385E-2</v>
      </c>
    </row>
    <row r="15" spans="1:20" hidden="1" x14ac:dyDescent="0.2">
      <c r="B15" s="42" t="s">
        <v>2</v>
      </c>
      <c r="C15" s="47">
        <v>3095961269</v>
      </c>
      <c r="D15" s="46">
        <v>7436693015.0376425</v>
      </c>
      <c r="E15" s="18">
        <v>0.41630887045353304</v>
      </c>
      <c r="F15" s="18">
        <v>0.58369112954646696</v>
      </c>
      <c r="G15" s="41">
        <v>4340731746.0376425</v>
      </c>
      <c r="H15" s="14">
        <v>7.296139119330837E-2</v>
      </c>
    </row>
    <row r="16" spans="1:20" hidden="1" x14ac:dyDescent="0.2">
      <c r="B16" s="42" t="s">
        <v>7</v>
      </c>
      <c r="C16" s="47">
        <v>20287307035</v>
      </c>
      <c r="D16" s="70">
        <v>49779102212.75399</v>
      </c>
      <c r="E16" s="18">
        <v>0.40754666382476767</v>
      </c>
      <c r="F16" s="18">
        <v>0.59245333617523233</v>
      </c>
      <c r="G16" s="41">
        <v>29491795177.75399</v>
      </c>
      <c r="H16" s="14">
        <v>7.4056667021904041E-2</v>
      </c>
    </row>
    <row r="17" spans="2:8" hidden="1" x14ac:dyDescent="0.2">
      <c r="B17" s="42" t="s">
        <v>6</v>
      </c>
      <c r="C17" s="45">
        <v>1214361350</v>
      </c>
      <c r="D17" s="70">
        <v>3179765450.4672112</v>
      </c>
      <c r="E17" s="18">
        <v>0.38190280664304049</v>
      </c>
      <c r="F17" s="18">
        <v>0.61809719335695945</v>
      </c>
      <c r="G17" s="41">
        <v>1965404100.4672112</v>
      </c>
      <c r="H17" s="14">
        <v>7.7262149169619931E-2</v>
      </c>
    </row>
    <row r="18" spans="2:8" ht="15" hidden="1" thickBot="1" x14ac:dyDescent="0.25">
      <c r="B18" s="43" t="s">
        <v>1</v>
      </c>
      <c r="C18" s="48">
        <v>7530557788</v>
      </c>
      <c r="D18" s="50">
        <v>20078913174.375481</v>
      </c>
      <c r="E18" s="19">
        <v>0.37504807768233328</v>
      </c>
      <c r="F18" s="19">
        <v>0.62495192231766672</v>
      </c>
      <c r="G18" s="44">
        <v>12548355386.375481</v>
      </c>
      <c r="H18" s="15">
        <v>7.811899028970834E-2</v>
      </c>
    </row>
    <row r="19" spans="2:8" hidden="1" x14ac:dyDescent="0.2"/>
    <row r="20" spans="2:8" hidden="1" x14ac:dyDescent="0.2">
      <c r="C20" s="13"/>
    </row>
    <row r="21" spans="2:8" hidden="1" x14ac:dyDescent="0.2">
      <c r="C21" s="13"/>
    </row>
    <row r="22" spans="2:8" hidden="1" x14ac:dyDescent="0.2">
      <c r="C22" s="13"/>
    </row>
    <row r="23" spans="2:8" hidden="1" x14ac:dyDescent="0.2">
      <c r="C23" s="13"/>
    </row>
    <row r="24" spans="2:8" hidden="1" x14ac:dyDescent="0.2">
      <c r="C24" s="13"/>
    </row>
    <row r="25" spans="2:8" hidden="1" x14ac:dyDescent="0.2">
      <c r="C25" s="13"/>
    </row>
    <row r="26" spans="2:8" hidden="1" x14ac:dyDescent="0.2">
      <c r="C26" s="13"/>
    </row>
    <row r="27" spans="2:8" hidden="1" x14ac:dyDescent="0.2">
      <c r="C27" s="13"/>
    </row>
    <row r="28" spans="2:8" hidden="1" x14ac:dyDescent="0.2">
      <c r="C28" s="13"/>
    </row>
    <row r="29" spans="2:8" hidden="1" x14ac:dyDescent="0.2">
      <c r="C29" s="13"/>
    </row>
    <row r="30" spans="2:8" hidden="1" x14ac:dyDescent="0.2">
      <c r="C30" s="13"/>
    </row>
    <row r="31" spans="2:8" hidden="1" x14ac:dyDescent="0.2">
      <c r="C31" s="13"/>
    </row>
    <row r="32" spans="2:8" hidden="1" x14ac:dyDescent="0.2">
      <c r="C32" s="13"/>
    </row>
    <row r="33" spans="2:20" hidden="1" x14ac:dyDescent="0.2">
      <c r="C33" s="13"/>
    </row>
    <row r="34" spans="2:20" hidden="1" x14ac:dyDescent="0.2">
      <c r="C34" s="13"/>
    </row>
    <row r="35" spans="2:20" hidden="1" x14ac:dyDescent="0.2">
      <c r="C35" s="13"/>
    </row>
    <row r="36" spans="2:20" hidden="1" x14ac:dyDescent="0.2">
      <c r="C36" s="13"/>
    </row>
    <row r="37" spans="2:20" hidden="1" x14ac:dyDescent="0.2">
      <c r="C37" s="13"/>
    </row>
    <row r="38" spans="2:20" hidden="1" x14ac:dyDescent="0.2">
      <c r="C38" s="13"/>
    </row>
    <row r="39" spans="2:20" ht="15" thickBot="1" x14ac:dyDescent="0.25">
      <c r="C39" s="13"/>
    </row>
    <row r="40" spans="2:20" ht="24" customHeight="1" thickBot="1" x14ac:dyDescent="0.25">
      <c r="C40" s="119" t="s">
        <v>221</v>
      </c>
      <c r="D40" s="120"/>
      <c r="E40" s="121" t="s">
        <v>222</v>
      </c>
      <c r="F40" s="122"/>
      <c r="G40" s="123"/>
      <c r="H40" s="90" t="s">
        <v>20</v>
      </c>
      <c r="J40" s="110" t="s">
        <v>235</v>
      </c>
      <c r="K40" s="108" t="s">
        <v>236</v>
      </c>
      <c r="L40" s="108" t="s">
        <v>237</v>
      </c>
      <c r="M40" s="108" t="s">
        <v>238</v>
      </c>
      <c r="N40" s="108" t="s">
        <v>239</v>
      </c>
      <c r="O40" s="108" t="s">
        <v>232</v>
      </c>
      <c r="P40" s="108" t="s">
        <v>240</v>
      </c>
      <c r="Q40" s="108" t="s">
        <v>241</v>
      </c>
      <c r="R40" s="108" t="s">
        <v>233</v>
      </c>
      <c r="S40" s="108" t="s">
        <v>242</v>
      </c>
      <c r="T40" s="100" t="s">
        <v>234</v>
      </c>
    </row>
    <row r="41" spans="2:20" ht="42.75" customHeight="1" thickBot="1" x14ac:dyDescent="0.25">
      <c r="B41" s="7" t="s">
        <v>0</v>
      </c>
      <c r="C41" s="7" t="s">
        <v>223</v>
      </c>
      <c r="D41" s="8" t="s">
        <v>224</v>
      </c>
      <c r="E41" s="6" t="s">
        <v>8</v>
      </c>
      <c r="F41" s="6" t="s">
        <v>10</v>
      </c>
      <c r="G41" s="6" t="s">
        <v>11</v>
      </c>
      <c r="H41" s="5" t="s">
        <v>21</v>
      </c>
      <c r="J41" s="111"/>
      <c r="K41" s="109"/>
      <c r="L41" s="109"/>
      <c r="M41" s="109"/>
      <c r="N41" s="109"/>
      <c r="O41" s="109"/>
      <c r="P41" s="109"/>
      <c r="Q41" s="109"/>
      <c r="R41" s="109"/>
      <c r="S41" s="109"/>
      <c r="T41" s="101"/>
    </row>
    <row r="42" spans="2:20" x14ac:dyDescent="0.2">
      <c r="B42" s="42" t="s">
        <v>1</v>
      </c>
      <c r="C42" s="47">
        <v>2786884320</v>
      </c>
      <c r="D42" s="46">
        <v>2393133185.253993</v>
      </c>
      <c r="E42" s="18">
        <v>1.1645337322520211</v>
      </c>
      <c r="F42" s="18">
        <v>-0.16453373225202106</v>
      </c>
      <c r="G42" s="41">
        <v>-393751134.74600679</v>
      </c>
      <c r="H42" s="14">
        <v>0.40375741933388576</v>
      </c>
      <c r="J42" s="102"/>
      <c r="K42" s="104"/>
      <c r="L42" s="104"/>
      <c r="M42" s="104"/>
      <c r="N42" s="104"/>
      <c r="O42" s="104"/>
      <c r="P42" s="104"/>
      <c r="Q42" s="104"/>
      <c r="R42" s="104"/>
      <c r="S42" s="104"/>
      <c r="T42" s="106"/>
    </row>
    <row r="43" spans="2:20" ht="26.25" customHeight="1" thickBot="1" x14ac:dyDescent="0.25">
      <c r="B43" s="43"/>
      <c r="C43" s="48"/>
      <c r="D43" s="71"/>
      <c r="E43" s="19"/>
      <c r="F43" s="19"/>
      <c r="G43" s="44"/>
      <c r="H43" s="15"/>
      <c r="J43" s="103"/>
      <c r="K43" s="105"/>
      <c r="L43" s="105"/>
      <c r="M43" s="105"/>
      <c r="N43" s="105"/>
      <c r="O43" s="105"/>
      <c r="P43" s="105"/>
      <c r="Q43" s="105"/>
      <c r="R43" s="105"/>
      <c r="S43" s="105"/>
      <c r="T43" s="107"/>
    </row>
    <row r="44" spans="2:20" ht="8.1" customHeight="1" x14ac:dyDescent="0.2">
      <c r="B44" s="72"/>
      <c r="C44" s="73"/>
      <c r="D44" s="74"/>
      <c r="E44" s="75"/>
      <c r="F44" s="75"/>
      <c r="G44" s="76"/>
      <c r="H44" s="75"/>
      <c r="J44" s="72"/>
    </row>
    <row r="45" spans="2:20" ht="8.1" customHeight="1" x14ac:dyDescent="0.2">
      <c r="B45" s="72"/>
      <c r="C45" s="73"/>
      <c r="D45" s="73"/>
      <c r="E45" s="75"/>
      <c r="F45" s="75"/>
      <c r="G45" s="76"/>
      <c r="H45" s="75"/>
      <c r="J45" s="72"/>
    </row>
    <row r="46" spans="2:20" ht="8.1" customHeight="1" x14ac:dyDescent="0.2">
      <c r="B46" s="72"/>
      <c r="C46" s="74"/>
      <c r="D46" s="73"/>
      <c r="E46" s="75"/>
      <c r="F46" s="75"/>
      <c r="G46" s="76"/>
      <c r="H46" s="75"/>
      <c r="J46" s="72"/>
    </row>
    <row r="47" spans="2:20" ht="8.1" customHeight="1" x14ac:dyDescent="0.2">
      <c r="B47" s="72"/>
      <c r="C47" s="73"/>
      <c r="D47" s="74"/>
      <c r="E47" s="75"/>
      <c r="F47" s="75"/>
      <c r="G47" s="76"/>
      <c r="H47" s="75"/>
      <c r="J47" s="72"/>
    </row>
    <row r="48" spans="2:20" ht="8.1" customHeight="1" x14ac:dyDescent="0.2">
      <c r="B48" s="72"/>
      <c r="C48" s="74"/>
      <c r="D48" s="74"/>
      <c r="E48" s="75"/>
      <c r="F48" s="75"/>
      <c r="G48" s="76"/>
      <c r="H48" s="75"/>
    </row>
    <row r="49" ht="8.1" customHeight="1" x14ac:dyDescent="0.2"/>
    <row r="69" spans="1:9" ht="15" thickBot="1" x14ac:dyDescent="0.25"/>
    <row r="70" spans="1:9" ht="41.25" customHeight="1" thickBot="1" x14ac:dyDescent="0.25">
      <c r="C70" s="112" t="s">
        <v>225</v>
      </c>
      <c r="D70" s="113"/>
      <c r="E70" s="114" t="s">
        <v>13</v>
      </c>
      <c r="F70" s="115"/>
      <c r="G70" s="86"/>
      <c r="H70" s="86"/>
    </row>
    <row r="71" spans="1:9" ht="86.25" customHeight="1" thickBot="1" x14ac:dyDescent="0.25">
      <c r="B71" s="79" t="s">
        <v>0</v>
      </c>
      <c r="C71" s="79" t="s">
        <v>226</v>
      </c>
      <c r="D71" s="80" t="s">
        <v>226</v>
      </c>
      <c r="E71" s="81" t="s">
        <v>15</v>
      </c>
      <c r="F71" s="80" t="s">
        <v>14</v>
      </c>
      <c r="G71" s="87"/>
      <c r="H71" s="87"/>
    </row>
    <row r="72" spans="1:9" ht="30.75" customHeight="1" thickBot="1" x14ac:dyDescent="0.25">
      <c r="B72" s="82" t="s">
        <v>1</v>
      </c>
      <c r="C72" s="83">
        <v>1704805369</v>
      </c>
      <c r="D72" s="84">
        <v>2786884320</v>
      </c>
      <c r="E72" s="85">
        <v>0.63472286671335554</v>
      </c>
      <c r="F72" s="88">
        <v>1082078951</v>
      </c>
      <c r="G72" s="75"/>
      <c r="H72" s="75"/>
    </row>
    <row r="73" spans="1:9" x14ac:dyDescent="0.2">
      <c r="A73" s="77"/>
      <c r="B73" s="78"/>
      <c r="C73" s="73"/>
      <c r="D73" s="73"/>
      <c r="E73" s="75"/>
      <c r="F73" s="76"/>
      <c r="G73" s="75"/>
      <c r="H73" s="75"/>
      <c r="I73" s="77"/>
    </row>
    <row r="74" spans="1:9" ht="8.1" customHeight="1" x14ac:dyDescent="0.2">
      <c r="A74" s="77"/>
      <c r="B74" s="78"/>
      <c r="C74" s="73"/>
      <c r="D74" s="73"/>
      <c r="E74" s="75"/>
      <c r="F74" s="76"/>
      <c r="G74" s="75"/>
      <c r="H74" s="75"/>
      <c r="I74" s="77"/>
    </row>
    <row r="75" spans="1:9" ht="8.1" customHeight="1" x14ac:dyDescent="0.2">
      <c r="A75" s="77"/>
      <c r="B75" s="78"/>
      <c r="C75" s="74"/>
      <c r="D75" s="73"/>
      <c r="E75" s="75"/>
      <c r="F75" s="76"/>
      <c r="G75" s="75"/>
      <c r="H75" s="75"/>
      <c r="I75" s="77"/>
    </row>
    <row r="76" spans="1:9" ht="8.1" customHeight="1" x14ac:dyDescent="0.2">
      <c r="A76" s="77"/>
      <c r="B76" s="78"/>
      <c r="C76" s="74"/>
      <c r="D76" s="73"/>
      <c r="E76" s="75"/>
      <c r="F76" s="76"/>
      <c r="G76" s="75"/>
      <c r="H76" s="75"/>
      <c r="I76" s="77"/>
    </row>
    <row r="77" spans="1:9" ht="8.1" customHeight="1" x14ac:dyDescent="0.2">
      <c r="A77" s="77"/>
      <c r="B77" s="78"/>
      <c r="C77" s="73"/>
      <c r="D77" s="73"/>
      <c r="E77" s="75"/>
      <c r="F77" s="76"/>
      <c r="G77" s="75"/>
      <c r="H77" s="75"/>
      <c r="I77" s="77"/>
    </row>
    <row r="78" spans="1:9" ht="8.1" customHeight="1" x14ac:dyDescent="0.2">
      <c r="A78" s="77"/>
      <c r="B78" s="78"/>
      <c r="C78" s="74"/>
      <c r="D78" s="73"/>
      <c r="E78" s="75"/>
      <c r="F78" s="76"/>
      <c r="G78" s="75"/>
      <c r="H78" s="75"/>
      <c r="I78" s="77"/>
    </row>
    <row r="79" spans="1:9" x14ac:dyDescent="0.2">
      <c r="A79" s="77"/>
      <c r="B79" s="77"/>
      <c r="C79" s="77"/>
      <c r="D79" s="77"/>
      <c r="E79" s="77"/>
      <c r="F79" s="77"/>
      <c r="G79" s="77"/>
      <c r="H79" s="77"/>
      <c r="I79" s="77"/>
    </row>
  </sheetData>
  <mergeCells count="30">
    <mergeCell ref="C70:D70"/>
    <mergeCell ref="E70:F70"/>
    <mergeCell ref="C10:D10"/>
    <mergeCell ref="E10:G10"/>
    <mergeCell ref="C40:D40"/>
    <mergeCell ref="E40:G40"/>
    <mergeCell ref="Q40:Q41"/>
    <mergeCell ref="R40:R41"/>
    <mergeCell ref="S40:S41"/>
    <mergeCell ref="J40:J41"/>
    <mergeCell ref="K40:K41"/>
    <mergeCell ref="L40:L41"/>
    <mergeCell ref="M40:M41"/>
    <mergeCell ref="N40:N41"/>
    <mergeCell ref="A1:D4"/>
    <mergeCell ref="E1:T4"/>
    <mergeCell ref="T40:T41"/>
    <mergeCell ref="J42:J43"/>
    <mergeCell ref="K42:K43"/>
    <mergeCell ref="L42:L43"/>
    <mergeCell ref="M42:M43"/>
    <mergeCell ref="N42:N43"/>
    <mergeCell ref="O42:O43"/>
    <mergeCell ref="P42:P43"/>
    <mergeCell ref="Q42:Q43"/>
    <mergeCell ref="R42:R43"/>
    <mergeCell ref="S42:S43"/>
    <mergeCell ref="T42:T43"/>
    <mergeCell ref="O40:O41"/>
    <mergeCell ref="P40:P41"/>
  </mergeCells>
  <dataValidations count="1">
    <dataValidation allowBlank="1" showInputMessage="1" showErrorMessage="1" promptTitle="Detalle de valor (ABAJO)" sqref="J40:T40"/>
  </dataValidations>
  <pageMargins left="0.7" right="0.7" top="0.75" bottom="0.75" header="0.3" footer="0.3"/>
  <pageSetup scale="3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77"/>
  <sheetViews>
    <sheetView showGridLines="0" view="pageBreakPreview" topLeftCell="A77" zoomScaleNormal="100" zoomScaleSheetLayoutView="100" workbookViewId="0">
      <selection activeCell="D1" sqref="D1:H3"/>
    </sheetView>
  </sheetViews>
  <sheetFormatPr baseColWidth="10" defaultRowHeight="14.25" x14ac:dyDescent="0.2"/>
  <cols>
    <col min="1" max="1" width="11.42578125" style="1"/>
    <col min="2" max="2" width="15" style="1" customWidth="1"/>
    <col min="3" max="3" width="24" style="1" bestFit="1" customWidth="1"/>
    <col min="4" max="4" width="21.7109375" style="1" customWidth="1"/>
    <col min="5" max="6" width="15.85546875" style="1" customWidth="1"/>
    <col min="7" max="8" width="18.7109375" style="1" customWidth="1"/>
    <col min="9" max="9" width="3.5703125" style="1" customWidth="1"/>
    <col min="10" max="16384" width="11.42578125" style="1"/>
  </cols>
  <sheetData>
    <row r="1" spans="1:9" ht="21.95" customHeight="1" x14ac:dyDescent="0.2">
      <c r="A1" s="98"/>
      <c r="B1" s="98"/>
      <c r="C1" s="98"/>
      <c r="D1" s="124" t="s">
        <v>245</v>
      </c>
      <c r="E1" s="124"/>
      <c r="F1" s="124"/>
      <c r="G1" s="124"/>
      <c r="H1" s="124"/>
      <c r="I1" s="91"/>
    </row>
    <row r="2" spans="1:9" ht="21.95" customHeight="1" x14ac:dyDescent="0.2">
      <c r="A2" s="98"/>
      <c r="B2" s="98"/>
      <c r="C2" s="98"/>
      <c r="D2" s="124"/>
      <c r="E2" s="124"/>
      <c r="F2" s="124"/>
      <c r="G2" s="124"/>
      <c r="H2" s="124"/>
      <c r="I2" s="91"/>
    </row>
    <row r="3" spans="1:9" ht="21.95" customHeight="1" x14ac:dyDescent="0.2">
      <c r="A3" s="98"/>
      <c r="B3" s="98"/>
      <c r="C3" s="98"/>
      <c r="D3" s="124"/>
      <c r="E3" s="124"/>
      <c r="F3" s="124"/>
      <c r="G3" s="124"/>
      <c r="H3" s="124"/>
      <c r="I3" s="91"/>
    </row>
    <row r="4" spans="1:9" x14ac:dyDescent="0.2">
      <c r="D4" s="91"/>
      <c r="E4" s="91"/>
      <c r="F4" s="91"/>
      <c r="G4" s="91"/>
      <c r="H4" s="91"/>
      <c r="I4" s="91"/>
    </row>
    <row r="5" spans="1:9" x14ac:dyDescent="0.2">
      <c r="A5" s="94" t="s">
        <v>244</v>
      </c>
      <c r="B5" s="95">
        <v>43313</v>
      </c>
      <c r="C5" s="94" t="s">
        <v>243</v>
      </c>
    </row>
    <row r="7" spans="1:9" x14ac:dyDescent="0.2">
      <c r="B7" s="2" t="s">
        <v>220</v>
      </c>
      <c r="C7" s="40"/>
    </row>
    <row r="8" spans="1:9" hidden="1" x14ac:dyDescent="0.2">
      <c r="B8" s="4"/>
      <c r="C8" s="3"/>
    </row>
    <row r="9" spans="1:9" ht="16.5" hidden="1" thickBot="1" x14ac:dyDescent="0.25">
      <c r="C9" s="114" t="s">
        <v>17</v>
      </c>
      <c r="D9" s="113"/>
      <c r="E9" s="116" t="s">
        <v>16</v>
      </c>
      <c r="F9" s="117"/>
      <c r="G9" s="118"/>
      <c r="H9" s="17" t="s">
        <v>26</v>
      </c>
    </row>
    <row r="10" spans="1:9" ht="42.75" hidden="1" customHeight="1" x14ac:dyDescent="0.2">
      <c r="B10" s="7" t="s">
        <v>0</v>
      </c>
      <c r="C10" s="7" t="s">
        <v>24</v>
      </c>
      <c r="D10" s="8" t="s">
        <v>25</v>
      </c>
      <c r="E10" s="6" t="s">
        <v>8</v>
      </c>
      <c r="F10" s="6" t="s">
        <v>10</v>
      </c>
      <c r="G10" s="6" t="s">
        <v>11</v>
      </c>
      <c r="H10" s="5" t="s">
        <v>9</v>
      </c>
    </row>
    <row r="11" spans="1:9" hidden="1" x14ac:dyDescent="0.2">
      <c r="B11" s="42" t="s">
        <v>3</v>
      </c>
      <c r="C11" s="45">
        <v>4278987858</v>
      </c>
      <c r="D11" s="70">
        <v>9575396149.2638054</v>
      </c>
      <c r="E11" s="49">
        <v>0.44687319368285205</v>
      </c>
      <c r="F11" s="49">
        <v>0.55312680631714795</v>
      </c>
      <c r="G11" s="51">
        <v>5296408291.2638054</v>
      </c>
      <c r="H11" s="16">
        <v>6.9140850789643493E-2</v>
      </c>
    </row>
    <row r="12" spans="1:9" hidden="1" x14ac:dyDescent="0.2">
      <c r="B12" s="42" t="s">
        <v>4</v>
      </c>
      <c r="C12" s="47">
        <v>2786884320</v>
      </c>
      <c r="D12" s="70">
        <v>6270988637.8035431</v>
      </c>
      <c r="E12" s="18">
        <v>0.44440908458991013</v>
      </c>
      <c r="F12" s="18">
        <v>0.55559091541008987</v>
      </c>
      <c r="G12" s="41">
        <v>3484104317.8035431</v>
      </c>
      <c r="H12" s="14">
        <v>6.9448864426261234E-2</v>
      </c>
    </row>
    <row r="13" spans="1:9" hidden="1" x14ac:dyDescent="0.2">
      <c r="B13" s="42" t="s">
        <v>5</v>
      </c>
      <c r="C13" s="45">
        <v>1380554450</v>
      </c>
      <c r="D13" s="46">
        <v>3237345785.8063054</v>
      </c>
      <c r="E13" s="18">
        <v>0.4264463981737292</v>
      </c>
      <c r="F13" s="18">
        <v>0.5735536018262708</v>
      </c>
      <c r="G13" s="41">
        <v>1856791335.8063054</v>
      </c>
      <c r="H13" s="14">
        <v>7.169420022828385E-2</v>
      </c>
    </row>
    <row r="14" spans="1:9" hidden="1" x14ac:dyDescent="0.2">
      <c r="B14" s="42" t="s">
        <v>2</v>
      </c>
      <c r="C14" s="47">
        <v>3095961269</v>
      </c>
      <c r="D14" s="46">
        <v>7436693015.0376425</v>
      </c>
      <c r="E14" s="18">
        <v>0.41630887045353304</v>
      </c>
      <c r="F14" s="18">
        <v>0.58369112954646696</v>
      </c>
      <c r="G14" s="41">
        <v>4340731746.0376425</v>
      </c>
      <c r="H14" s="14">
        <v>7.296139119330837E-2</v>
      </c>
    </row>
    <row r="15" spans="1:9" hidden="1" x14ac:dyDescent="0.2">
      <c r="B15" s="42" t="s">
        <v>7</v>
      </c>
      <c r="C15" s="47">
        <v>20287307035</v>
      </c>
      <c r="D15" s="70">
        <v>49779102212.75399</v>
      </c>
      <c r="E15" s="18">
        <v>0.40754666382476767</v>
      </c>
      <c r="F15" s="18">
        <v>0.59245333617523233</v>
      </c>
      <c r="G15" s="41">
        <v>29491795177.75399</v>
      </c>
      <c r="H15" s="14">
        <v>7.4056667021904041E-2</v>
      </c>
    </row>
    <row r="16" spans="1:9" hidden="1" x14ac:dyDescent="0.2">
      <c r="B16" s="42" t="s">
        <v>6</v>
      </c>
      <c r="C16" s="45">
        <v>1214361350</v>
      </c>
      <c r="D16" s="70">
        <v>3179765450.4672112</v>
      </c>
      <c r="E16" s="18">
        <v>0.38190280664304049</v>
      </c>
      <c r="F16" s="18">
        <v>0.61809719335695945</v>
      </c>
      <c r="G16" s="41">
        <v>1965404100.4672112</v>
      </c>
      <c r="H16" s="14">
        <v>7.7262149169619931E-2</v>
      </c>
    </row>
    <row r="17" spans="2:8" ht="15" hidden="1" thickBot="1" x14ac:dyDescent="0.25">
      <c r="B17" s="43" t="s">
        <v>1</v>
      </c>
      <c r="C17" s="48">
        <v>7530557788</v>
      </c>
      <c r="D17" s="50">
        <v>20078913174.375481</v>
      </c>
      <c r="E17" s="19">
        <v>0.37504807768233328</v>
      </c>
      <c r="F17" s="19">
        <v>0.62495192231766672</v>
      </c>
      <c r="G17" s="44">
        <v>12548355386.375481</v>
      </c>
      <c r="H17" s="15">
        <v>7.811899028970834E-2</v>
      </c>
    </row>
    <row r="18" spans="2:8" hidden="1" x14ac:dyDescent="0.2"/>
    <row r="19" spans="2:8" hidden="1" x14ac:dyDescent="0.2">
      <c r="C19" s="13"/>
    </row>
    <row r="20" spans="2:8" hidden="1" x14ac:dyDescent="0.2">
      <c r="C20" s="13"/>
    </row>
    <row r="21" spans="2:8" hidden="1" x14ac:dyDescent="0.2">
      <c r="C21" s="13"/>
    </row>
    <row r="22" spans="2:8" hidden="1" x14ac:dyDescent="0.2">
      <c r="C22" s="13"/>
    </row>
    <row r="23" spans="2:8" hidden="1" x14ac:dyDescent="0.2">
      <c r="C23" s="13"/>
    </row>
    <row r="24" spans="2:8" hidden="1" x14ac:dyDescent="0.2">
      <c r="C24" s="13"/>
    </row>
    <row r="25" spans="2:8" hidden="1" x14ac:dyDescent="0.2">
      <c r="C25" s="13"/>
    </row>
    <row r="26" spans="2:8" hidden="1" x14ac:dyDescent="0.2">
      <c r="C26" s="13"/>
    </row>
    <row r="27" spans="2:8" hidden="1" x14ac:dyDescent="0.2">
      <c r="C27" s="13"/>
    </row>
    <row r="28" spans="2:8" hidden="1" x14ac:dyDescent="0.2">
      <c r="C28" s="13"/>
    </row>
    <row r="29" spans="2:8" hidden="1" x14ac:dyDescent="0.2">
      <c r="C29" s="13"/>
    </row>
    <row r="30" spans="2:8" hidden="1" x14ac:dyDescent="0.2">
      <c r="C30" s="13"/>
    </row>
    <row r="31" spans="2:8" hidden="1" x14ac:dyDescent="0.2">
      <c r="C31" s="13"/>
    </row>
    <row r="32" spans="2:8" hidden="1" x14ac:dyDescent="0.2">
      <c r="C32" s="13"/>
    </row>
    <row r="33" spans="2:10" hidden="1" x14ac:dyDescent="0.2">
      <c r="C33" s="13"/>
    </row>
    <row r="34" spans="2:10" hidden="1" x14ac:dyDescent="0.2">
      <c r="C34" s="13"/>
    </row>
    <row r="35" spans="2:10" hidden="1" x14ac:dyDescent="0.2">
      <c r="C35" s="13"/>
    </row>
    <row r="36" spans="2:10" hidden="1" x14ac:dyDescent="0.2">
      <c r="C36" s="13"/>
    </row>
    <row r="37" spans="2:10" hidden="1" x14ac:dyDescent="0.2">
      <c r="C37" s="13"/>
    </row>
    <row r="38" spans="2:10" ht="15" thickBot="1" x14ac:dyDescent="0.25">
      <c r="C38" s="13"/>
    </row>
    <row r="39" spans="2:10" ht="16.5" thickBot="1" x14ac:dyDescent="0.25">
      <c r="C39" s="114" t="s">
        <v>221</v>
      </c>
      <c r="D39" s="113"/>
      <c r="E39" s="116" t="s">
        <v>222</v>
      </c>
      <c r="F39" s="117"/>
      <c r="G39" s="118"/>
      <c r="H39" s="35" t="s">
        <v>20</v>
      </c>
    </row>
    <row r="40" spans="2:10" ht="42.75" customHeight="1" x14ac:dyDescent="0.2">
      <c r="B40" s="7" t="s">
        <v>0</v>
      </c>
      <c r="C40" s="7" t="s">
        <v>223</v>
      </c>
      <c r="D40" s="8" t="s">
        <v>224</v>
      </c>
      <c r="E40" s="6" t="s">
        <v>8</v>
      </c>
      <c r="F40" s="6" t="s">
        <v>10</v>
      </c>
      <c r="G40" s="6" t="s">
        <v>11</v>
      </c>
      <c r="H40" s="5" t="s">
        <v>21</v>
      </c>
      <c r="J40" s="72"/>
    </row>
    <row r="41" spans="2:10" x14ac:dyDescent="0.2">
      <c r="B41" s="42" t="s">
        <v>1</v>
      </c>
      <c r="C41" s="47">
        <v>2786884320</v>
      </c>
      <c r="D41" s="46">
        <v>2393133185.253993</v>
      </c>
      <c r="E41" s="18">
        <v>1.1645337322520211</v>
      </c>
      <c r="F41" s="18">
        <v>-0.16453373225202106</v>
      </c>
      <c r="G41" s="41">
        <v>-393751134.74600679</v>
      </c>
      <c r="H41" s="14">
        <v>0.40375741933388576</v>
      </c>
      <c r="J41" s="72"/>
    </row>
    <row r="42" spans="2:10" ht="15" thickBot="1" x14ac:dyDescent="0.25">
      <c r="B42" s="43" t="s">
        <v>2</v>
      </c>
      <c r="C42" s="47">
        <v>1380554450</v>
      </c>
      <c r="D42" s="70">
        <v>1306222458.7660513</v>
      </c>
      <c r="E42" s="18">
        <v>1.0569060734908569</v>
      </c>
      <c r="F42" s="18">
        <v>-5.6906073490856857E-2</v>
      </c>
      <c r="G42" s="41">
        <v>-74331991.233948648</v>
      </c>
      <c r="H42" s="14">
        <v>0.40375741933388576</v>
      </c>
      <c r="J42" s="72"/>
    </row>
    <row r="43" spans="2:10" x14ac:dyDescent="0.2">
      <c r="B43" s="42" t="s">
        <v>3</v>
      </c>
      <c r="C43" s="45">
        <v>7530557788</v>
      </c>
      <c r="D43" s="70">
        <v>7480544171.8621235</v>
      </c>
      <c r="E43" s="18">
        <v>1.0066858259223976</v>
      </c>
      <c r="F43" s="18">
        <v>-6.6858259223976368E-3</v>
      </c>
      <c r="G43" s="41">
        <v>-50013616.137876347</v>
      </c>
      <c r="H43" s="14">
        <v>0.40375741933388576</v>
      </c>
      <c r="J43" s="72"/>
    </row>
    <row r="44" spans="2:10" x14ac:dyDescent="0.2">
      <c r="B44" s="42" t="s">
        <v>4</v>
      </c>
      <c r="C44" s="45">
        <v>4278987858</v>
      </c>
      <c r="D44" s="46">
        <v>4254465150.8594899</v>
      </c>
      <c r="E44" s="18">
        <v>1.0057639929511599</v>
      </c>
      <c r="F44" s="18">
        <v>-5.7639929511599242E-3</v>
      </c>
      <c r="G44" s="41">
        <v>-24522707.140509643</v>
      </c>
      <c r="H44" s="14">
        <v>0.40375741933388576</v>
      </c>
      <c r="J44" s="72"/>
    </row>
    <row r="45" spans="2:10" x14ac:dyDescent="0.2">
      <c r="B45" s="42" t="s">
        <v>227</v>
      </c>
      <c r="C45" s="47">
        <v>20287307035</v>
      </c>
      <c r="D45" s="46">
        <v>20357072883.371975</v>
      </c>
      <c r="E45" s="18">
        <v>0.99657289391398896</v>
      </c>
      <c r="F45" s="18">
        <v>3.4271060860110447E-3</v>
      </c>
      <c r="G45" s="41">
        <v>69765848.371974498</v>
      </c>
      <c r="H45" s="14">
        <v>0.40375741933388576</v>
      </c>
      <c r="J45" s="72"/>
    </row>
    <row r="46" spans="2:10" x14ac:dyDescent="0.2">
      <c r="B46" s="42" t="s">
        <v>6</v>
      </c>
      <c r="C46" s="45">
        <v>1214361350</v>
      </c>
      <c r="D46" s="70">
        <v>1281417012.348357</v>
      </c>
      <c r="E46" s="18">
        <v>0.94767069447168562</v>
      </c>
      <c r="F46" s="18">
        <v>5.2329305528314385E-2</v>
      </c>
      <c r="G46" s="41">
        <v>67055662.348356977</v>
      </c>
      <c r="H46" s="14">
        <v>0.40375741933388576</v>
      </c>
      <c r="J46" s="72"/>
    </row>
    <row r="47" spans="2:10" ht="15" thickBot="1" x14ac:dyDescent="0.25">
      <c r="B47" s="43" t="s">
        <v>5</v>
      </c>
      <c r="C47" s="48">
        <v>3095961269</v>
      </c>
      <c r="D47" s="71">
        <v>3641290904.2819586</v>
      </c>
      <c r="E47" s="19">
        <v>0.85023727858692066</v>
      </c>
      <c r="F47" s="19">
        <v>0.14976272141307934</v>
      </c>
      <c r="G47" s="44">
        <v>545329635.2819587</v>
      </c>
      <c r="H47" s="15">
        <v>0.40375741933388576</v>
      </c>
      <c r="J47" s="72"/>
    </row>
    <row r="48" spans="2:10" x14ac:dyDescent="0.2">
      <c r="J48" s="89"/>
    </row>
    <row r="68" spans="2:8" ht="15" thickBot="1" x14ac:dyDescent="0.25"/>
    <row r="69" spans="2:8" ht="41.25" customHeight="1" thickBot="1" x14ac:dyDescent="0.25">
      <c r="C69" s="112" t="s">
        <v>228</v>
      </c>
      <c r="D69" s="113"/>
      <c r="E69" s="114" t="s">
        <v>13</v>
      </c>
      <c r="F69" s="115"/>
      <c r="G69" s="20" t="s">
        <v>229</v>
      </c>
      <c r="H69" s="20" t="s">
        <v>229</v>
      </c>
    </row>
    <row r="70" spans="2:8" ht="48" customHeight="1" x14ac:dyDescent="0.2">
      <c r="B70" s="7" t="s">
        <v>0</v>
      </c>
      <c r="C70" s="7" t="s">
        <v>226</v>
      </c>
      <c r="D70" s="8" t="s">
        <v>226</v>
      </c>
      <c r="E70" s="6" t="s">
        <v>15</v>
      </c>
      <c r="F70" s="6" t="s">
        <v>14</v>
      </c>
      <c r="G70" s="5" t="s">
        <v>12</v>
      </c>
      <c r="H70" s="8" t="s">
        <v>12</v>
      </c>
    </row>
    <row r="71" spans="2:8" x14ac:dyDescent="0.2">
      <c r="B71" s="42" t="s">
        <v>4</v>
      </c>
      <c r="C71" s="47">
        <v>1704805369</v>
      </c>
      <c r="D71" s="46">
        <v>2786884320</v>
      </c>
      <c r="E71" s="18">
        <v>0.63472286671335554</v>
      </c>
      <c r="F71" s="41">
        <v>1082078951</v>
      </c>
      <c r="G71" s="14">
        <v>0.11755782370896493</v>
      </c>
      <c r="H71" s="10">
        <v>0.13737083562604049</v>
      </c>
    </row>
    <row r="72" spans="2:8" x14ac:dyDescent="0.2">
      <c r="B72" s="42" t="s">
        <v>5</v>
      </c>
      <c r="C72" s="45">
        <v>930518650</v>
      </c>
      <c r="D72" s="46">
        <v>1380554450</v>
      </c>
      <c r="E72" s="18">
        <v>0.48363974220183548</v>
      </c>
      <c r="F72" s="41">
        <v>450035800</v>
      </c>
      <c r="G72" s="14">
        <v>6.4165534320653611E-2</v>
      </c>
      <c r="H72" s="10">
        <v>6.8050158043068229E-2</v>
      </c>
    </row>
    <row r="73" spans="2:8" x14ac:dyDescent="0.2">
      <c r="B73" s="42" t="s">
        <v>1</v>
      </c>
      <c r="C73" s="45">
        <v>5328943640</v>
      </c>
      <c r="D73" s="46">
        <v>7530557788</v>
      </c>
      <c r="E73" s="18">
        <v>0.41314269707682638</v>
      </c>
      <c r="F73" s="41">
        <v>2201614148</v>
      </c>
      <c r="G73" s="14">
        <v>0.36746659083646394</v>
      </c>
      <c r="H73" s="10">
        <v>0.3711955349720964</v>
      </c>
    </row>
    <row r="74" spans="2:8" x14ac:dyDescent="0.2">
      <c r="B74" s="42" t="s">
        <v>3</v>
      </c>
      <c r="C74" s="47">
        <v>3030769485</v>
      </c>
      <c r="D74" s="46">
        <v>4278987858</v>
      </c>
      <c r="E74" s="18">
        <v>0.41184866720406488</v>
      </c>
      <c r="F74" s="41">
        <v>1248218373</v>
      </c>
      <c r="G74" s="14">
        <v>0.20899198893838095</v>
      </c>
      <c r="H74" s="10">
        <v>0.21091946065674558</v>
      </c>
    </row>
    <row r="75" spans="2:8" x14ac:dyDescent="0.2">
      <c r="B75" s="42" t="s">
        <v>7</v>
      </c>
      <c r="C75" s="47">
        <v>14501845264</v>
      </c>
      <c r="D75" s="46">
        <v>20287307035</v>
      </c>
      <c r="E75" s="18">
        <v>0.39894659373880348</v>
      </c>
      <c r="F75" s="41">
        <v>5785461771</v>
      </c>
      <c r="G75" s="14">
        <v>1</v>
      </c>
      <c r="H75" s="10">
        <v>1</v>
      </c>
    </row>
    <row r="76" spans="2:8" x14ac:dyDescent="0.2">
      <c r="B76" s="42" t="s">
        <v>6</v>
      </c>
      <c r="C76" s="45">
        <v>912847900</v>
      </c>
      <c r="D76" s="46">
        <v>1214361350</v>
      </c>
      <c r="E76" s="18">
        <v>0.3302997684499247</v>
      </c>
      <c r="F76" s="41">
        <v>301513450</v>
      </c>
      <c r="G76" s="14">
        <v>6.2947016974873718E-2</v>
      </c>
      <c r="H76" s="10">
        <v>5.9858183636939274E-2</v>
      </c>
    </row>
    <row r="77" spans="2:8" ht="15" thickBot="1" x14ac:dyDescent="0.25">
      <c r="B77" s="43" t="s">
        <v>2</v>
      </c>
      <c r="C77" s="48">
        <v>2593960220</v>
      </c>
      <c r="D77" s="50">
        <v>3095961269</v>
      </c>
      <c r="E77" s="19">
        <v>0.193526888010642</v>
      </c>
      <c r="F77" s="44">
        <v>502001049</v>
      </c>
      <c r="G77" s="15">
        <v>0.17887104522066288</v>
      </c>
      <c r="H77" s="12">
        <v>0.15260582706511003</v>
      </c>
    </row>
  </sheetData>
  <autoFilter ref="B70:H70">
    <sortState ref="B68:H74">
      <sortCondition descending="1" ref="E67"/>
    </sortState>
  </autoFilter>
  <mergeCells count="8">
    <mergeCell ref="C69:D69"/>
    <mergeCell ref="E69:F69"/>
    <mergeCell ref="A1:C3"/>
    <mergeCell ref="D1:H3"/>
    <mergeCell ref="C9:D9"/>
    <mergeCell ref="E9:G9"/>
    <mergeCell ref="C39:D39"/>
    <mergeCell ref="E39:G39"/>
  </mergeCells>
  <pageMargins left="0.7" right="0.7" top="0.75" bottom="0.75" header="0.3" footer="0.3"/>
  <pageSetup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6"/>
  <sheetViews>
    <sheetView showGridLines="0" view="pageBreakPreview" zoomScaleNormal="115" zoomScaleSheetLayoutView="100" workbookViewId="0">
      <selection activeCell="L8" sqref="L8"/>
    </sheetView>
  </sheetViews>
  <sheetFormatPr baseColWidth="10" defaultRowHeight="15" x14ac:dyDescent="0.25"/>
  <cols>
    <col min="2" max="2" width="13.7109375" customWidth="1"/>
    <col min="3" max="6" width="15.42578125" customWidth="1"/>
    <col min="7" max="7" width="6.140625" customWidth="1"/>
    <col min="8" max="8" width="13.42578125" bestFit="1" customWidth="1"/>
  </cols>
  <sheetData>
    <row r="1" spans="1:13" x14ac:dyDescent="0.25">
      <c r="A1" s="125"/>
      <c r="B1" s="125"/>
      <c r="C1" s="126" t="s">
        <v>245</v>
      </c>
      <c r="D1" s="126"/>
      <c r="E1" s="126"/>
      <c r="F1" s="126"/>
      <c r="G1" s="126"/>
    </row>
    <row r="2" spans="1:13" x14ac:dyDescent="0.25">
      <c r="A2" s="125"/>
      <c r="B2" s="125"/>
      <c r="C2" s="126"/>
      <c r="D2" s="126"/>
      <c r="E2" s="126"/>
      <c r="F2" s="126"/>
      <c r="G2" s="126"/>
    </row>
    <row r="3" spans="1:13" x14ac:dyDescent="0.25">
      <c r="A3" s="125"/>
      <c r="B3" s="125"/>
      <c r="C3" s="126"/>
      <c r="D3" s="126"/>
      <c r="E3" s="126"/>
      <c r="F3" s="126"/>
      <c r="G3" s="126"/>
    </row>
    <row r="5" spans="1:13" ht="11.25" customHeight="1" x14ac:dyDescent="0.25">
      <c r="A5" s="96" t="s">
        <v>22</v>
      </c>
      <c r="B5" s="97">
        <v>42461</v>
      </c>
      <c r="C5" s="96" t="s">
        <v>23</v>
      </c>
    </row>
    <row r="7" spans="1:13" ht="15.75" thickBot="1" x14ac:dyDescent="0.3"/>
    <row r="8" spans="1:13" ht="16.5" thickBot="1" x14ac:dyDescent="0.3">
      <c r="C8" s="114" t="s">
        <v>27</v>
      </c>
      <c r="D8" s="113"/>
      <c r="E8" s="113"/>
      <c r="F8" s="115"/>
    </row>
    <row r="9" spans="1:13" ht="57" x14ac:dyDescent="0.25">
      <c r="B9" s="7" t="s">
        <v>18</v>
      </c>
      <c r="C9" s="30" t="s">
        <v>230</v>
      </c>
      <c r="D9" s="6" t="s">
        <v>231</v>
      </c>
      <c r="E9" s="23" t="s">
        <v>230</v>
      </c>
      <c r="F9" s="5" t="s">
        <v>246</v>
      </c>
      <c r="H9" s="52"/>
      <c r="I9" s="36"/>
      <c r="K9" s="53"/>
      <c r="L9" s="36"/>
      <c r="M9" s="53"/>
    </row>
    <row r="10" spans="1:13" x14ac:dyDescent="0.25">
      <c r="B10" s="24">
        <v>42005</v>
      </c>
      <c r="C10" s="27">
        <v>862174</v>
      </c>
      <c r="D10" s="9">
        <v>1212443</v>
      </c>
      <c r="E10" s="25">
        <v>1208743</v>
      </c>
      <c r="F10" s="64">
        <f>E10/D10</f>
        <v>0.99694831014736363</v>
      </c>
      <c r="G10" s="34">
        <v>0.13728550624590619</v>
      </c>
      <c r="I10" s="36"/>
      <c r="J10" s="36"/>
      <c r="K10" s="53"/>
      <c r="L10" s="36"/>
      <c r="M10" s="53"/>
    </row>
    <row r="11" spans="1:13" x14ac:dyDescent="0.25">
      <c r="B11" s="21">
        <v>42037</v>
      </c>
      <c r="C11" s="28">
        <v>2431368</v>
      </c>
      <c r="D11" s="9">
        <v>3414057</v>
      </c>
      <c r="E11" s="9">
        <v>3701304</v>
      </c>
      <c r="F11" s="39">
        <f t="shared" ref="F11:F21" si="0">E11/D11</f>
        <v>1.0841365565952765</v>
      </c>
    </row>
    <row r="12" spans="1:13" x14ac:dyDescent="0.25">
      <c r="B12" s="21">
        <v>42066</v>
      </c>
      <c r="C12" s="28">
        <v>9682844</v>
      </c>
      <c r="D12" s="9">
        <v>13625204</v>
      </c>
      <c r="E12" s="9">
        <v>12883698</v>
      </c>
      <c r="F12" s="39">
        <f t="shared" si="0"/>
        <v>0.94557835611121854</v>
      </c>
    </row>
    <row r="13" spans="1:13" x14ac:dyDescent="0.25">
      <c r="B13" s="21">
        <v>42098</v>
      </c>
      <c r="C13" s="28">
        <v>3425535</v>
      </c>
      <c r="D13" s="9">
        <v>4816064</v>
      </c>
      <c r="E13" s="9">
        <v>2676670</v>
      </c>
      <c r="F13" s="39">
        <f t="shared" si="0"/>
        <v>0.55577957435781589</v>
      </c>
      <c r="G13" s="36"/>
    </row>
    <row r="14" spans="1:13" x14ac:dyDescent="0.25">
      <c r="B14" s="21">
        <v>42129</v>
      </c>
      <c r="C14" s="28">
        <v>3124063</v>
      </c>
      <c r="D14" s="9">
        <v>4392019</v>
      </c>
      <c r="E14" s="65">
        <f t="shared" ref="E14:E21" si="1">(D14/SUM($D$14:$D$21))*$G$22</f>
        <v>4819089.5358896339</v>
      </c>
      <c r="F14" s="62">
        <f t="shared" si="0"/>
        <v>1.0972378616507883</v>
      </c>
      <c r="G14" s="36"/>
    </row>
    <row r="15" spans="1:13" x14ac:dyDescent="0.25">
      <c r="B15" s="21">
        <v>42161</v>
      </c>
      <c r="C15" s="28">
        <v>2814981</v>
      </c>
      <c r="D15" s="9">
        <v>3953492</v>
      </c>
      <c r="E15" s="65">
        <f t="shared" si="1"/>
        <v>4337921.1081334986</v>
      </c>
      <c r="F15" s="62">
        <f t="shared" si="0"/>
        <v>1.0972378616507883</v>
      </c>
      <c r="G15" s="36"/>
    </row>
    <row r="16" spans="1:13" x14ac:dyDescent="0.25">
      <c r="B16" s="21">
        <v>42192</v>
      </c>
      <c r="C16" s="28">
        <v>3344500</v>
      </c>
      <c r="D16" s="9">
        <v>4705137</v>
      </c>
      <c r="E16" s="65">
        <f t="shared" si="1"/>
        <v>5162654.4606540054</v>
      </c>
      <c r="F16" s="62">
        <f t="shared" si="0"/>
        <v>1.0972378616507883</v>
      </c>
      <c r="G16" s="37">
        <v>2651027</v>
      </c>
    </row>
    <row r="17" spans="2:7" x14ac:dyDescent="0.25">
      <c r="B17" s="21">
        <v>42224</v>
      </c>
      <c r="C17" s="28">
        <v>2265624</v>
      </c>
      <c r="D17" s="9">
        <v>3187070</v>
      </c>
      <c r="E17" s="65">
        <f t="shared" si="1"/>
        <v>3496973.8717313781</v>
      </c>
      <c r="F17" s="62">
        <f t="shared" si="0"/>
        <v>1.0972378616507883</v>
      </c>
      <c r="G17" s="38"/>
    </row>
    <row r="18" spans="2:7" x14ac:dyDescent="0.25">
      <c r="B18" s="21">
        <v>42256</v>
      </c>
      <c r="C18" s="28">
        <v>2840351</v>
      </c>
      <c r="D18" s="9">
        <v>3998395</v>
      </c>
      <c r="E18" s="65">
        <f t="shared" si="1"/>
        <v>4387190.3798352042</v>
      </c>
      <c r="F18" s="62">
        <f t="shared" si="0"/>
        <v>1.0972378616507885</v>
      </c>
      <c r="G18" s="38"/>
    </row>
    <row r="19" spans="2:7" x14ac:dyDescent="0.25">
      <c r="B19" s="21">
        <v>42287</v>
      </c>
      <c r="C19" s="28">
        <v>1609592</v>
      </c>
      <c r="D19" s="9">
        <v>2268406</v>
      </c>
      <c r="E19" s="65">
        <f t="shared" si="1"/>
        <v>2488980.9487958183</v>
      </c>
      <c r="F19" s="62">
        <f t="shared" si="0"/>
        <v>1.0972378616507883</v>
      </c>
      <c r="G19" s="38"/>
    </row>
    <row r="20" spans="2:7" x14ac:dyDescent="0.25">
      <c r="B20" s="21">
        <v>42319</v>
      </c>
      <c r="C20" s="28">
        <v>1456639</v>
      </c>
      <c r="D20" s="9">
        <v>2053033</v>
      </c>
      <c r="E20" s="65">
        <f t="shared" si="1"/>
        <v>2252665.5388185028</v>
      </c>
      <c r="F20" s="62">
        <f t="shared" si="0"/>
        <v>1.0972378616507883</v>
      </c>
      <c r="G20" s="38"/>
    </row>
    <row r="21" spans="2:7" x14ac:dyDescent="0.25">
      <c r="B21" s="22">
        <v>42350</v>
      </c>
      <c r="C21" s="29">
        <v>1529382</v>
      </c>
      <c r="D21" s="26">
        <v>2153782</v>
      </c>
      <c r="E21" s="65">
        <f t="shared" si="1"/>
        <v>2363211.1561419582</v>
      </c>
      <c r="F21" s="63">
        <f t="shared" si="0"/>
        <v>1.0972378616507883</v>
      </c>
      <c r="G21" s="38"/>
    </row>
    <row r="22" spans="2:7" ht="15.75" thickBot="1" x14ac:dyDescent="0.3">
      <c r="B22" s="31" t="s">
        <v>19</v>
      </c>
      <c r="C22" s="32">
        <v>35387053</v>
      </c>
      <c r="D22" s="11">
        <f>SUM(D10:D21)</f>
        <v>49779102</v>
      </c>
      <c r="E22" s="33">
        <f>SUM(E10:E13)</f>
        <v>20470415</v>
      </c>
      <c r="F22" s="15">
        <f>E22/SUM(D22)-1</f>
        <v>-0.58877492406351561</v>
      </c>
      <c r="G22" s="37">
        <f>D22-E22</f>
        <v>29308687</v>
      </c>
    </row>
    <row r="24" spans="2:7" ht="15" customHeight="1" x14ac:dyDescent="0.25"/>
    <row r="26" spans="2:7" ht="15" customHeight="1" x14ac:dyDescent="0.25"/>
  </sheetData>
  <mergeCells count="3">
    <mergeCell ref="C8:F8"/>
    <mergeCell ref="A1:B3"/>
    <mergeCell ref="C1:G3"/>
  </mergeCells>
  <pageMargins left="0.7" right="0.7" top="0.75" bottom="0.75" header="0.3" footer="0.3"/>
  <pageSetup scale="9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opLeftCell="A4" workbookViewId="0">
      <selection activeCell="K12" sqref="K12"/>
    </sheetView>
  </sheetViews>
  <sheetFormatPr baseColWidth="10" defaultRowHeight="15" x14ac:dyDescent="0.25"/>
  <sheetData>
    <row r="1" spans="1:13" ht="103.5" x14ac:dyDescent="0.25">
      <c r="A1" s="54" t="s">
        <v>28</v>
      </c>
    </row>
    <row r="3" spans="1:13" ht="15.75" thickBot="1" x14ac:dyDescent="0.3"/>
    <row r="4" spans="1:13" ht="15.75" thickBot="1" x14ac:dyDescent="0.3">
      <c r="A4" s="132" t="s">
        <v>29</v>
      </c>
      <c r="B4" s="129" t="s">
        <v>30</v>
      </c>
      <c r="C4" s="130"/>
      <c r="D4" s="129" t="s">
        <v>31</v>
      </c>
      <c r="E4" s="130"/>
      <c r="F4" s="129" t="s">
        <v>32</v>
      </c>
      <c r="G4" s="130"/>
      <c r="H4" s="129" t="s">
        <v>33</v>
      </c>
      <c r="I4" s="130"/>
      <c r="J4" s="129" t="s">
        <v>34</v>
      </c>
      <c r="K4" s="130"/>
      <c r="L4" s="129" t="s">
        <v>35</v>
      </c>
      <c r="M4" s="130"/>
    </row>
    <row r="5" spans="1:13" ht="16.5" thickTop="1" thickBot="1" x14ac:dyDescent="0.3">
      <c r="A5" s="133"/>
      <c r="B5" s="56" t="s">
        <v>36</v>
      </c>
      <c r="C5" s="56" t="s">
        <v>37</v>
      </c>
      <c r="D5" s="56" t="s">
        <v>36</v>
      </c>
      <c r="E5" s="56" t="s">
        <v>37</v>
      </c>
      <c r="F5" s="56" t="s">
        <v>36</v>
      </c>
      <c r="G5" s="56" t="s">
        <v>37</v>
      </c>
      <c r="H5" s="56" t="s">
        <v>38</v>
      </c>
      <c r="I5" s="56" t="s">
        <v>39</v>
      </c>
      <c r="J5" s="56" t="s">
        <v>36</v>
      </c>
      <c r="K5" s="56" t="s">
        <v>37</v>
      </c>
      <c r="L5" s="56" t="s">
        <v>36</v>
      </c>
      <c r="M5" s="56" t="s">
        <v>37</v>
      </c>
    </row>
    <row r="6" spans="1:13" ht="16.5" thickTop="1" thickBot="1" x14ac:dyDescent="0.3">
      <c r="A6" s="131" t="s">
        <v>40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ht="15.75" thickBot="1" x14ac:dyDescent="0.3">
      <c r="A7" s="61" t="s">
        <v>41</v>
      </c>
      <c r="B7" s="57">
        <v>1039</v>
      </c>
      <c r="C7" s="57">
        <v>2749462</v>
      </c>
      <c r="D7" s="59">
        <v>313</v>
      </c>
      <c r="E7" s="57">
        <v>659695</v>
      </c>
      <c r="F7" s="59" t="s">
        <v>42</v>
      </c>
      <c r="G7" s="59" t="s">
        <v>43</v>
      </c>
      <c r="H7" s="57">
        <v>206886</v>
      </c>
      <c r="I7" s="57">
        <v>328317</v>
      </c>
      <c r="J7" s="59">
        <v>551</v>
      </c>
      <c r="K7" s="57">
        <v>1194899</v>
      </c>
      <c r="L7" s="59" t="s">
        <v>44</v>
      </c>
      <c r="M7" s="59" t="s">
        <v>45</v>
      </c>
    </row>
    <row r="8" spans="1:13" ht="15.75" thickBot="1" x14ac:dyDescent="0.3">
      <c r="A8" s="67" t="s">
        <v>46</v>
      </c>
      <c r="B8" s="58">
        <v>1482</v>
      </c>
      <c r="C8" s="58">
        <v>1673478</v>
      </c>
      <c r="D8" s="60">
        <v>391</v>
      </c>
      <c r="E8" s="58">
        <v>230347</v>
      </c>
      <c r="F8" s="60" t="s">
        <v>47</v>
      </c>
      <c r="G8" s="60" t="s">
        <v>48</v>
      </c>
      <c r="H8" s="58">
        <v>16387</v>
      </c>
      <c r="I8" s="58">
        <v>162855</v>
      </c>
      <c r="J8" s="60">
        <v>644</v>
      </c>
      <c r="K8" s="58">
        <v>409590</v>
      </c>
      <c r="L8" s="60" t="s">
        <v>45</v>
      </c>
      <c r="M8" s="60" t="s">
        <v>49</v>
      </c>
    </row>
    <row r="9" spans="1:13" ht="15.75" thickBot="1" x14ac:dyDescent="0.3">
      <c r="A9" s="61" t="s">
        <v>50</v>
      </c>
      <c r="B9" s="57">
        <v>1045</v>
      </c>
      <c r="C9" s="57">
        <v>995287</v>
      </c>
      <c r="D9" s="59">
        <v>266</v>
      </c>
      <c r="E9" s="57">
        <v>246626</v>
      </c>
      <c r="F9" s="59" t="s">
        <v>51</v>
      </c>
      <c r="G9" s="59" t="s">
        <v>52</v>
      </c>
      <c r="H9" s="57">
        <v>39377</v>
      </c>
      <c r="I9" s="57">
        <v>139604</v>
      </c>
      <c r="J9" s="59">
        <v>537</v>
      </c>
      <c r="K9" s="57">
        <v>425607</v>
      </c>
      <c r="L9" s="59" t="s">
        <v>53</v>
      </c>
      <c r="M9" s="59" t="s">
        <v>54</v>
      </c>
    </row>
    <row r="10" spans="1:13" ht="15.75" thickBot="1" x14ac:dyDescent="0.3">
      <c r="A10" s="67" t="s">
        <v>55</v>
      </c>
      <c r="B10" s="60">
        <v>842</v>
      </c>
      <c r="C10" s="58">
        <v>229296</v>
      </c>
      <c r="D10" s="60">
        <v>328</v>
      </c>
      <c r="E10" s="58">
        <v>41066</v>
      </c>
      <c r="F10" s="60" t="s">
        <v>56</v>
      </c>
      <c r="G10" s="60" t="s">
        <v>57</v>
      </c>
      <c r="H10" s="58">
        <v>26549</v>
      </c>
      <c r="I10" s="58">
        <v>21434</v>
      </c>
      <c r="J10" s="60">
        <v>492</v>
      </c>
      <c r="K10" s="58">
        <v>89049</v>
      </c>
      <c r="L10" s="60" t="s">
        <v>58</v>
      </c>
      <c r="M10" s="60" t="s">
        <v>59</v>
      </c>
    </row>
    <row r="11" spans="1:13" ht="15.75" thickBot="1" x14ac:dyDescent="0.3">
      <c r="A11" s="61" t="s">
        <v>60</v>
      </c>
      <c r="B11" s="59">
        <v>1</v>
      </c>
      <c r="C11" s="59">
        <v>25</v>
      </c>
      <c r="D11" s="59">
        <v>0</v>
      </c>
      <c r="E11" s="59">
        <v>0</v>
      </c>
      <c r="F11" s="59" t="s">
        <v>61</v>
      </c>
      <c r="G11" s="59" t="s">
        <v>61</v>
      </c>
      <c r="H11" s="59">
        <v>0</v>
      </c>
      <c r="I11" s="59">
        <v>0</v>
      </c>
      <c r="J11" s="59">
        <v>0</v>
      </c>
      <c r="K11" s="59">
        <v>0</v>
      </c>
      <c r="L11" s="59" t="s">
        <v>61</v>
      </c>
      <c r="M11" s="59" t="s">
        <v>61</v>
      </c>
    </row>
    <row r="12" spans="1:13" ht="15.75" thickBot="1" x14ac:dyDescent="0.3">
      <c r="A12" s="66" t="s">
        <v>62</v>
      </c>
      <c r="B12" s="68">
        <v>4409</v>
      </c>
      <c r="C12" s="68">
        <v>5647548</v>
      </c>
      <c r="D12" s="68">
        <v>1298</v>
      </c>
      <c r="E12" s="68">
        <v>1177735</v>
      </c>
      <c r="F12" s="69" t="s">
        <v>63</v>
      </c>
      <c r="G12" s="69" t="s">
        <v>64</v>
      </c>
      <c r="H12" s="68">
        <v>289200</v>
      </c>
      <c r="I12" s="68">
        <v>652211</v>
      </c>
      <c r="J12" s="68">
        <v>2224</v>
      </c>
      <c r="K12" s="68">
        <v>2119145</v>
      </c>
      <c r="L12" s="69" t="s">
        <v>65</v>
      </c>
      <c r="M12" s="69" t="s">
        <v>66</v>
      </c>
    </row>
    <row r="13" spans="1:13" ht="15.75" thickBot="1" x14ac:dyDescent="0.3">
      <c r="A13" s="127" t="s">
        <v>67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ht="15.75" thickBot="1" x14ac:dyDescent="0.3">
      <c r="A14" s="67" t="s">
        <v>41</v>
      </c>
      <c r="B14" s="58">
        <v>3090</v>
      </c>
      <c r="C14" s="58">
        <v>4490404</v>
      </c>
      <c r="D14" s="60">
        <v>509</v>
      </c>
      <c r="E14" s="58">
        <v>360671</v>
      </c>
      <c r="F14" s="60" t="s">
        <v>68</v>
      </c>
      <c r="G14" s="60" t="s">
        <v>69</v>
      </c>
      <c r="H14" s="58">
        <v>133062</v>
      </c>
      <c r="I14" s="58">
        <v>293252</v>
      </c>
      <c r="J14" s="58">
        <v>1140</v>
      </c>
      <c r="K14" s="58">
        <v>786985</v>
      </c>
      <c r="L14" s="60" t="s">
        <v>70</v>
      </c>
      <c r="M14" s="60" t="s">
        <v>71</v>
      </c>
    </row>
    <row r="15" spans="1:13" ht="15.75" thickBot="1" x14ac:dyDescent="0.3">
      <c r="A15" s="61" t="s">
        <v>46</v>
      </c>
      <c r="B15" s="57">
        <v>14854</v>
      </c>
      <c r="C15" s="57">
        <v>11535077</v>
      </c>
      <c r="D15" s="57">
        <v>1926</v>
      </c>
      <c r="E15" s="57">
        <v>792030</v>
      </c>
      <c r="F15" s="59" t="s">
        <v>72</v>
      </c>
      <c r="G15" s="59" t="s">
        <v>73</v>
      </c>
      <c r="H15" s="57">
        <v>221448</v>
      </c>
      <c r="I15" s="57">
        <v>660997</v>
      </c>
      <c r="J15" s="57">
        <v>4288</v>
      </c>
      <c r="K15" s="57">
        <v>1674475</v>
      </c>
      <c r="L15" s="59" t="s">
        <v>74</v>
      </c>
      <c r="M15" s="59" t="s">
        <v>75</v>
      </c>
    </row>
    <row r="16" spans="1:13" ht="15.75" thickBot="1" x14ac:dyDescent="0.3">
      <c r="A16" s="67" t="s">
        <v>50</v>
      </c>
      <c r="B16" s="58">
        <v>24797</v>
      </c>
      <c r="C16" s="58">
        <v>9557967</v>
      </c>
      <c r="D16" s="58">
        <v>4166</v>
      </c>
      <c r="E16" s="58">
        <v>925820</v>
      </c>
      <c r="F16" s="60" t="s">
        <v>76</v>
      </c>
      <c r="G16" s="60" t="s">
        <v>77</v>
      </c>
      <c r="H16" s="58">
        <v>178472</v>
      </c>
      <c r="I16" s="58">
        <v>529573</v>
      </c>
      <c r="J16" s="58">
        <v>7207</v>
      </c>
      <c r="K16" s="58">
        <v>1633865</v>
      </c>
      <c r="L16" s="60" t="s">
        <v>78</v>
      </c>
      <c r="M16" s="60" t="s">
        <v>79</v>
      </c>
    </row>
    <row r="17" spans="1:13" ht="15.75" thickBot="1" x14ac:dyDescent="0.3">
      <c r="A17" s="61" t="s">
        <v>55</v>
      </c>
      <c r="B17" s="57">
        <v>14993</v>
      </c>
      <c r="C17" s="57">
        <v>3240105</v>
      </c>
      <c r="D17" s="57">
        <v>3660</v>
      </c>
      <c r="E17" s="57">
        <v>576909</v>
      </c>
      <c r="F17" s="59" t="s">
        <v>80</v>
      </c>
      <c r="G17" s="59" t="s">
        <v>81</v>
      </c>
      <c r="H17" s="57">
        <v>81370</v>
      </c>
      <c r="I17" s="57">
        <v>346096</v>
      </c>
      <c r="J17" s="57">
        <v>6501</v>
      </c>
      <c r="K17" s="57">
        <v>1004375</v>
      </c>
      <c r="L17" s="59" t="s">
        <v>82</v>
      </c>
      <c r="M17" s="59" t="s">
        <v>83</v>
      </c>
    </row>
    <row r="18" spans="1:13" ht="15.75" thickBot="1" x14ac:dyDescent="0.3">
      <c r="A18" s="67" t="s">
        <v>60</v>
      </c>
      <c r="B18" s="60">
        <v>334</v>
      </c>
      <c r="C18" s="58">
        <v>115199</v>
      </c>
      <c r="D18" s="60">
        <v>4</v>
      </c>
      <c r="E18" s="60">
        <v>693</v>
      </c>
      <c r="F18" s="60" t="s">
        <v>84</v>
      </c>
      <c r="G18" s="60" t="s">
        <v>85</v>
      </c>
      <c r="H18" s="58">
        <v>2156</v>
      </c>
      <c r="I18" s="58">
        <v>2360</v>
      </c>
      <c r="J18" s="60">
        <v>61</v>
      </c>
      <c r="K18" s="58">
        <v>5210</v>
      </c>
      <c r="L18" s="60" t="s">
        <v>86</v>
      </c>
      <c r="M18" s="60" t="s">
        <v>87</v>
      </c>
    </row>
    <row r="19" spans="1:13" ht="21.75" thickBot="1" x14ac:dyDescent="0.3">
      <c r="A19" s="66" t="s">
        <v>88</v>
      </c>
      <c r="B19" s="68">
        <v>58068</v>
      </c>
      <c r="C19" s="68">
        <v>28938752</v>
      </c>
      <c r="D19" s="68">
        <v>10265</v>
      </c>
      <c r="E19" s="68">
        <v>2656122</v>
      </c>
      <c r="F19" s="69" t="s">
        <v>89</v>
      </c>
      <c r="G19" s="69" t="s">
        <v>90</v>
      </c>
      <c r="H19" s="68">
        <v>616509</v>
      </c>
      <c r="I19" s="68">
        <v>1832278</v>
      </c>
      <c r="J19" s="68">
        <v>19197</v>
      </c>
      <c r="K19" s="68">
        <v>5104909</v>
      </c>
      <c r="L19" s="69" t="s">
        <v>91</v>
      </c>
      <c r="M19" s="69" t="s">
        <v>92</v>
      </c>
    </row>
    <row r="20" spans="1:13" ht="15.75" thickBot="1" x14ac:dyDescent="0.3">
      <c r="A20" s="127" t="s">
        <v>93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ht="15.75" thickBot="1" x14ac:dyDescent="0.3">
      <c r="A21" s="61" t="s">
        <v>41</v>
      </c>
      <c r="B21" s="57">
        <v>3486</v>
      </c>
      <c r="C21" s="57">
        <v>3003951</v>
      </c>
      <c r="D21" s="59">
        <v>600</v>
      </c>
      <c r="E21" s="57">
        <v>365456</v>
      </c>
      <c r="F21" s="59" t="s">
        <v>94</v>
      </c>
      <c r="G21" s="59" t="s">
        <v>95</v>
      </c>
      <c r="H21" s="57">
        <v>88785</v>
      </c>
      <c r="I21" s="57">
        <v>122267</v>
      </c>
      <c r="J21" s="59">
        <v>931</v>
      </c>
      <c r="K21" s="57">
        <v>576508</v>
      </c>
      <c r="L21" s="59" t="s">
        <v>96</v>
      </c>
      <c r="M21" s="59" t="s">
        <v>97</v>
      </c>
    </row>
    <row r="22" spans="1:13" ht="15.75" thickBot="1" x14ac:dyDescent="0.3">
      <c r="A22" s="67" t="s">
        <v>46</v>
      </c>
      <c r="B22" s="58">
        <v>4972</v>
      </c>
      <c r="C22" s="58">
        <v>3155974</v>
      </c>
      <c r="D22" s="58">
        <v>1500</v>
      </c>
      <c r="E22" s="58">
        <v>677052</v>
      </c>
      <c r="F22" s="60" t="s">
        <v>98</v>
      </c>
      <c r="G22" s="60" t="s">
        <v>99</v>
      </c>
      <c r="H22" s="58">
        <v>87216</v>
      </c>
      <c r="I22" s="58">
        <v>160019</v>
      </c>
      <c r="J22" s="58">
        <v>2029</v>
      </c>
      <c r="K22" s="58">
        <v>924288</v>
      </c>
      <c r="L22" s="60" t="s">
        <v>100</v>
      </c>
      <c r="M22" s="60" t="s">
        <v>101</v>
      </c>
    </row>
    <row r="23" spans="1:13" ht="15.75" thickBot="1" x14ac:dyDescent="0.3">
      <c r="A23" s="61" t="s">
        <v>50</v>
      </c>
      <c r="B23" s="57">
        <v>6555</v>
      </c>
      <c r="C23" s="57">
        <v>3085437</v>
      </c>
      <c r="D23" s="57">
        <v>1925</v>
      </c>
      <c r="E23" s="57">
        <v>477923</v>
      </c>
      <c r="F23" s="59" t="s">
        <v>63</v>
      </c>
      <c r="G23" s="59" t="s">
        <v>102</v>
      </c>
      <c r="H23" s="57">
        <v>73536</v>
      </c>
      <c r="I23" s="57">
        <v>153785</v>
      </c>
      <c r="J23" s="57">
        <v>2705</v>
      </c>
      <c r="K23" s="57">
        <v>705244</v>
      </c>
      <c r="L23" s="59" t="s">
        <v>103</v>
      </c>
      <c r="M23" s="59" t="s">
        <v>104</v>
      </c>
    </row>
    <row r="24" spans="1:13" ht="15.75" thickBot="1" x14ac:dyDescent="0.3">
      <c r="A24" s="67" t="s">
        <v>55</v>
      </c>
      <c r="B24" s="58">
        <v>1793</v>
      </c>
      <c r="C24" s="58">
        <v>729859</v>
      </c>
      <c r="D24" s="60">
        <v>600</v>
      </c>
      <c r="E24" s="58">
        <v>168685</v>
      </c>
      <c r="F24" s="60" t="s">
        <v>105</v>
      </c>
      <c r="G24" s="60" t="s">
        <v>106</v>
      </c>
      <c r="H24" s="58">
        <v>20560</v>
      </c>
      <c r="I24" s="58">
        <v>41448</v>
      </c>
      <c r="J24" s="60">
        <v>818</v>
      </c>
      <c r="K24" s="58">
        <v>230693</v>
      </c>
      <c r="L24" s="60" t="s">
        <v>107</v>
      </c>
      <c r="M24" s="60" t="s">
        <v>108</v>
      </c>
    </row>
    <row r="25" spans="1:13" ht="15.75" thickBot="1" x14ac:dyDescent="0.3">
      <c r="A25" s="61" t="s">
        <v>60</v>
      </c>
      <c r="B25" s="59">
        <v>22</v>
      </c>
      <c r="C25" s="57">
        <v>9384</v>
      </c>
      <c r="D25" s="59">
        <v>1</v>
      </c>
      <c r="E25" s="59">
        <v>134</v>
      </c>
      <c r="F25" s="59" t="s">
        <v>87</v>
      </c>
      <c r="G25" s="59" t="s">
        <v>109</v>
      </c>
      <c r="H25" s="59">
        <v>0</v>
      </c>
      <c r="I25" s="59">
        <v>147</v>
      </c>
      <c r="J25" s="59">
        <v>4</v>
      </c>
      <c r="K25" s="59">
        <v>281</v>
      </c>
      <c r="L25" s="59" t="s">
        <v>110</v>
      </c>
      <c r="M25" s="59" t="s">
        <v>111</v>
      </c>
    </row>
    <row r="26" spans="1:13" ht="21.75" thickBot="1" x14ac:dyDescent="0.3">
      <c r="A26" s="66" t="s">
        <v>112</v>
      </c>
      <c r="B26" s="68">
        <v>16828</v>
      </c>
      <c r="C26" s="68">
        <v>9984605</v>
      </c>
      <c r="D26" s="68">
        <v>4626</v>
      </c>
      <c r="E26" s="68">
        <v>1689250</v>
      </c>
      <c r="F26" s="69" t="s">
        <v>113</v>
      </c>
      <c r="G26" s="69" t="s">
        <v>114</v>
      </c>
      <c r="H26" s="68">
        <v>270098</v>
      </c>
      <c r="I26" s="68">
        <v>477665</v>
      </c>
      <c r="J26" s="68">
        <v>6487</v>
      </c>
      <c r="K26" s="68">
        <v>2437013</v>
      </c>
      <c r="L26" s="69" t="s">
        <v>115</v>
      </c>
      <c r="M26" s="69" t="s">
        <v>80</v>
      </c>
    </row>
    <row r="27" spans="1:13" ht="15.75" thickBot="1" x14ac:dyDescent="0.3">
      <c r="A27" s="127" t="s">
        <v>116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ht="15.75" thickBot="1" x14ac:dyDescent="0.3">
      <c r="A28" s="67" t="s">
        <v>41</v>
      </c>
      <c r="B28" s="58">
        <v>2488</v>
      </c>
      <c r="C28" s="58">
        <v>2257599</v>
      </c>
      <c r="D28" s="60">
        <v>555</v>
      </c>
      <c r="E28" s="58">
        <v>360904</v>
      </c>
      <c r="F28" s="60" t="s">
        <v>117</v>
      </c>
      <c r="G28" s="60" t="s">
        <v>118</v>
      </c>
      <c r="H28" s="58">
        <v>90421</v>
      </c>
      <c r="I28" s="58">
        <v>169041</v>
      </c>
      <c r="J28" s="60">
        <v>944</v>
      </c>
      <c r="K28" s="58">
        <v>620366</v>
      </c>
      <c r="L28" s="60" t="s">
        <v>119</v>
      </c>
      <c r="M28" s="60" t="s">
        <v>113</v>
      </c>
    </row>
    <row r="29" spans="1:13" ht="15.75" thickBot="1" x14ac:dyDescent="0.3">
      <c r="A29" s="61" t="s">
        <v>46</v>
      </c>
      <c r="B29" s="57">
        <v>6248</v>
      </c>
      <c r="C29" s="57">
        <v>3207445</v>
      </c>
      <c r="D29" s="57">
        <v>1642</v>
      </c>
      <c r="E29" s="57">
        <v>624845</v>
      </c>
      <c r="F29" s="59" t="s">
        <v>120</v>
      </c>
      <c r="G29" s="59" t="s">
        <v>121</v>
      </c>
      <c r="H29" s="57">
        <v>154779</v>
      </c>
      <c r="I29" s="57">
        <v>318947</v>
      </c>
      <c r="J29" s="57">
        <v>2711</v>
      </c>
      <c r="K29" s="57">
        <v>1098570</v>
      </c>
      <c r="L29" s="59" t="s">
        <v>82</v>
      </c>
      <c r="M29" s="59" t="s">
        <v>122</v>
      </c>
    </row>
    <row r="30" spans="1:13" ht="15.75" thickBot="1" x14ac:dyDescent="0.3">
      <c r="A30" s="67" t="s">
        <v>50</v>
      </c>
      <c r="B30" s="58">
        <v>9176</v>
      </c>
      <c r="C30" s="58">
        <v>3092197</v>
      </c>
      <c r="D30" s="58">
        <v>2395</v>
      </c>
      <c r="E30" s="58">
        <v>580173</v>
      </c>
      <c r="F30" s="60" t="s">
        <v>123</v>
      </c>
      <c r="G30" s="60" t="s">
        <v>124</v>
      </c>
      <c r="H30" s="58">
        <v>175685</v>
      </c>
      <c r="I30" s="58">
        <v>276901</v>
      </c>
      <c r="J30" s="58">
        <v>4380</v>
      </c>
      <c r="K30" s="58">
        <v>1032758</v>
      </c>
      <c r="L30" s="60" t="s">
        <v>125</v>
      </c>
      <c r="M30" s="60" t="s">
        <v>126</v>
      </c>
    </row>
    <row r="31" spans="1:13" ht="15.75" thickBot="1" x14ac:dyDescent="0.3">
      <c r="A31" s="61" t="s">
        <v>55</v>
      </c>
      <c r="B31" s="57">
        <v>6460</v>
      </c>
      <c r="C31" s="57">
        <v>1790196</v>
      </c>
      <c r="D31" s="57">
        <v>2077</v>
      </c>
      <c r="E31" s="57">
        <v>368605</v>
      </c>
      <c r="F31" s="59" t="s">
        <v>127</v>
      </c>
      <c r="G31" s="59" t="s">
        <v>128</v>
      </c>
      <c r="H31" s="57">
        <v>70628</v>
      </c>
      <c r="I31" s="57">
        <v>132614</v>
      </c>
      <c r="J31" s="57">
        <v>3272</v>
      </c>
      <c r="K31" s="57">
        <v>571847</v>
      </c>
      <c r="L31" s="59" t="s">
        <v>129</v>
      </c>
      <c r="M31" s="59" t="s">
        <v>130</v>
      </c>
    </row>
    <row r="32" spans="1:13" ht="15.75" thickBot="1" x14ac:dyDescent="0.3">
      <c r="A32" s="67" t="s">
        <v>60</v>
      </c>
      <c r="B32" s="60">
        <v>333</v>
      </c>
      <c r="C32" s="58">
        <v>156303</v>
      </c>
      <c r="D32" s="60">
        <v>1</v>
      </c>
      <c r="E32" s="60">
        <v>95</v>
      </c>
      <c r="F32" s="60" t="s">
        <v>131</v>
      </c>
      <c r="G32" s="60" t="s">
        <v>132</v>
      </c>
      <c r="H32" s="60">
        <v>428</v>
      </c>
      <c r="I32" s="58">
        <v>2317</v>
      </c>
      <c r="J32" s="60">
        <v>30</v>
      </c>
      <c r="K32" s="58">
        <v>2840</v>
      </c>
      <c r="L32" s="60" t="s">
        <v>133</v>
      </c>
      <c r="M32" s="60" t="s">
        <v>134</v>
      </c>
    </row>
    <row r="33" spans="1:13" ht="21.75" thickBot="1" x14ac:dyDescent="0.3">
      <c r="A33" s="66" t="s">
        <v>135</v>
      </c>
      <c r="B33" s="68">
        <v>24705</v>
      </c>
      <c r="C33" s="68">
        <v>10503740</v>
      </c>
      <c r="D33" s="68">
        <v>6670</v>
      </c>
      <c r="E33" s="68">
        <v>1934620</v>
      </c>
      <c r="F33" s="69" t="s">
        <v>136</v>
      </c>
      <c r="G33" s="69" t="s">
        <v>137</v>
      </c>
      <c r="H33" s="68">
        <v>491941</v>
      </c>
      <c r="I33" s="68">
        <v>899820</v>
      </c>
      <c r="J33" s="68">
        <v>11337</v>
      </c>
      <c r="K33" s="68">
        <v>3326381</v>
      </c>
      <c r="L33" s="69" t="s">
        <v>138</v>
      </c>
      <c r="M33" s="69" t="s">
        <v>139</v>
      </c>
    </row>
    <row r="34" spans="1:13" ht="15.75" thickBot="1" x14ac:dyDescent="0.3">
      <c r="A34" s="127" t="s">
        <v>140</v>
      </c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ht="15.75" thickBot="1" x14ac:dyDescent="0.3">
      <c r="A35" s="61" t="s">
        <v>41</v>
      </c>
      <c r="B35" s="57">
        <v>1660</v>
      </c>
      <c r="C35" s="57">
        <v>1338353</v>
      </c>
      <c r="D35" s="59">
        <v>262</v>
      </c>
      <c r="E35" s="57">
        <v>168354</v>
      </c>
      <c r="F35" s="59" t="s">
        <v>141</v>
      </c>
      <c r="G35" s="59" t="s">
        <v>142</v>
      </c>
      <c r="H35" s="57">
        <v>87795</v>
      </c>
      <c r="I35" s="57">
        <v>79582</v>
      </c>
      <c r="J35" s="59">
        <v>569</v>
      </c>
      <c r="K35" s="57">
        <v>335731</v>
      </c>
      <c r="L35" s="59" t="s">
        <v>122</v>
      </c>
      <c r="M35" s="59" t="s">
        <v>143</v>
      </c>
    </row>
    <row r="36" spans="1:13" ht="15.75" thickBot="1" x14ac:dyDescent="0.3">
      <c r="A36" s="67" t="s">
        <v>46</v>
      </c>
      <c r="B36" s="58">
        <v>4315</v>
      </c>
      <c r="C36" s="58">
        <v>2258868</v>
      </c>
      <c r="D36" s="60">
        <v>802</v>
      </c>
      <c r="E36" s="58">
        <v>331439</v>
      </c>
      <c r="F36" s="60" t="s">
        <v>144</v>
      </c>
      <c r="G36" s="60" t="s">
        <v>145</v>
      </c>
      <c r="H36" s="58">
        <v>113561</v>
      </c>
      <c r="I36" s="58">
        <v>133753</v>
      </c>
      <c r="J36" s="58">
        <v>1499</v>
      </c>
      <c r="K36" s="58">
        <v>578753</v>
      </c>
      <c r="L36" s="60" t="s">
        <v>146</v>
      </c>
      <c r="M36" s="60" t="s">
        <v>147</v>
      </c>
    </row>
    <row r="37" spans="1:13" ht="15.75" thickBot="1" x14ac:dyDescent="0.3">
      <c r="A37" s="61" t="s">
        <v>50</v>
      </c>
      <c r="B37" s="57">
        <v>3916</v>
      </c>
      <c r="C37" s="57">
        <v>1639658</v>
      </c>
      <c r="D37" s="59">
        <v>865</v>
      </c>
      <c r="E37" s="57">
        <v>271792</v>
      </c>
      <c r="F37" s="59" t="s">
        <v>148</v>
      </c>
      <c r="G37" s="59" t="s">
        <v>149</v>
      </c>
      <c r="H37" s="57">
        <v>78506</v>
      </c>
      <c r="I37" s="57">
        <v>107467</v>
      </c>
      <c r="J37" s="57">
        <v>1490</v>
      </c>
      <c r="K37" s="57">
        <v>457764</v>
      </c>
      <c r="L37" s="59" t="s">
        <v>150</v>
      </c>
      <c r="M37" s="59" t="s">
        <v>151</v>
      </c>
    </row>
    <row r="38" spans="1:13" ht="15.75" thickBot="1" x14ac:dyDescent="0.3">
      <c r="A38" s="67" t="s">
        <v>55</v>
      </c>
      <c r="B38" s="58">
        <v>2434</v>
      </c>
      <c r="C38" s="58">
        <v>717609</v>
      </c>
      <c r="D38" s="60">
        <v>818</v>
      </c>
      <c r="E38" s="58">
        <v>202995</v>
      </c>
      <c r="F38" s="60" t="s">
        <v>152</v>
      </c>
      <c r="G38" s="60" t="s">
        <v>153</v>
      </c>
      <c r="H38" s="58">
        <v>35780</v>
      </c>
      <c r="I38" s="58">
        <v>52464</v>
      </c>
      <c r="J38" s="58">
        <v>1156</v>
      </c>
      <c r="K38" s="58">
        <v>291239</v>
      </c>
      <c r="L38" s="60" t="s">
        <v>154</v>
      </c>
      <c r="M38" s="60" t="s">
        <v>155</v>
      </c>
    </row>
    <row r="39" spans="1:13" ht="15.75" thickBot="1" x14ac:dyDescent="0.3">
      <c r="A39" s="61" t="s">
        <v>60</v>
      </c>
      <c r="B39" s="59">
        <v>39</v>
      </c>
      <c r="C39" s="57">
        <v>21584</v>
      </c>
      <c r="D39" s="59">
        <v>1</v>
      </c>
      <c r="E39" s="59">
        <v>266</v>
      </c>
      <c r="F39" s="59" t="s">
        <v>156</v>
      </c>
      <c r="G39" s="59" t="s">
        <v>84</v>
      </c>
      <c r="H39" s="59">
        <v>0</v>
      </c>
      <c r="I39" s="59">
        <v>671</v>
      </c>
      <c r="J39" s="59">
        <v>4</v>
      </c>
      <c r="K39" s="59">
        <v>937</v>
      </c>
      <c r="L39" s="59" t="s">
        <v>157</v>
      </c>
      <c r="M39" s="59" t="s">
        <v>158</v>
      </c>
    </row>
    <row r="40" spans="1:13" ht="21.75" thickBot="1" x14ac:dyDescent="0.3">
      <c r="A40" s="66" t="s">
        <v>159</v>
      </c>
      <c r="B40" s="68">
        <v>12364</v>
      </c>
      <c r="C40" s="68">
        <v>5976072</v>
      </c>
      <c r="D40" s="68">
        <v>2748</v>
      </c>
      <c r="E40" s="68">
        <v>974846</v>
      </c>
      <c r="F40" s="69" t="s">
        <v>160</v>
      </c>
      <c r="G40" s="69" t="s">
        <v>161</v>
      </c>
      <c r="H40" s="68">
        <v>315641</v>
      </c>
      <c r="I40" s="68">
        <v>373937</v>
      </c>
      <c r="J40" s="68">
        <v>4718</v>
      </c>
      <c r="K40" s="68">
        <v>1664424</v>
      </c>
      <c r="L40" s="69" t="s">
        <v>162</v>
      </c>
      <c r="M40" s="69" t="s">
        <v>151</v>
      </c>
    </row>
    <row r="41" spans="1:13" ht="15.75" thickBot="1" x14ac:dyDescent="0.3">
      <c r="A41" s="127" t="s">
        <v>163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ht="15.75" thickBot="1" x14ac:dyDescent="0.3">
      <c r="A42" s="67" t="s">
        <v>41</v>
      </c>
      <c r="B42" s="60">
        <v>670</v>
      </c>
      <c r="C42" s="58">
        <v>727041</v>
      </c>
      <c r="D42" s="60">
        <v>101</v>
      </c>
      <c r="E42" s="58">
        <v>75818</v>
      </c>
      <c r="F42" s="60" t="s">
        <v>164</v>
      </c>
      <c r="G42" s="60" t="s">
        <v>165</v>
      </c>
      <c r="H42" s="58">
        <v>43634</v>
      </c>
      <c r="I42" s="58">
        <v>14431</v>
      </c>
      <c r="J42" s="60">
        <v>199</v>
      </c>
      <c r="K42" s="58">
        <v>133883</v>
      </c>
      <c r="L42" s="60" t="s">
        <v>166</v>
      </c>
      <c r="M42" s="60" t="s">
        <v>137</v>
      </c>
    </row>
    <row r="43" spans="1:13" ht="15.75" thickBot="1" x14ac:dyDescent="0.3">
      <c r="A43" s="61" t="s">
        <v>46</v>
      </c>
      <c r="B43" s="57">
        <v>1661</v>
      </c>
      <c r="C43" s="57">
        <v>1011403</v>
      </c>
      <c r="D43" s="59">
        <v>295</v>
      </c>
      <c r="E43" s="57">
        <v>123340</v>
      </c>
      <c r="F43" s="59" t="s">
        <v>81</v>
      </c>
      <c r="G43" s="59" t="s">
        <v>95</v>
      </c>
      <c r="H43" s="57">
        <v>73726</v>
      </c>
      <c r="I43" s="57">
        <v>12552</v>
      </c>
      <c r="J43" s="59">
        <v>516</v>
      </c>
      <c r="K43" s="57">
        <v>209618</v>
      </c>
      <c r="L43" s="59" t="s">
        <v>167</v>
      </c>
      <c r="M43" s="59" t="s">
        <v>168</v>
      </c>
    </row>
    <row r="44" spans="1:13" ht="15.75" thickBot="1" x14ac:dyDescent="0.3">
      <c r="A44" s="67" t="s">
        <v>50</v>
      </c>
      <c r="B44" s="58">
        <v>3375</v>
      </c>
      <c r="C44" s="58">
        <v>1182953</v>
      </c>
      <c r="D44" s="60">
        <v>678</v>
      </c>
      <c r="E44" s="58">
        <v>154438</v>
      </c>
      <c r="F44" s="60" t="s">
        <v>169</v>
      </c>
      <c r="G44" s="60" t="s">
        <v>170</v>
      </c>
      <c r="H44" s="58">
        <v>103375</v>
      </c>
      <c r="I44" s="58">
        <v>12721</v>
      </c>
      <c r="J44" s="58">
        <v>1200</v>
      </c>
      <c r="K44" s="58">
        <v>270534</v>
      </c>
      <c r="L44" s="60" t="s">
        <v>171</v>
      </c>
      <c r="M44" s="60" t="s">
        <v>104</v>
      </c>
    </row>
    <row r="45" spans="1:13" ht="15.75" thickBot="1" x14ac:dyDescent="0.3">
      <c r="A45" s="61" t="s">
        <v>55</v>
      </c>
      <c r="B45" s="57">
        <v>3128</v>
      </c>
      <c r="C45" s="57">
        <v>645193</v>
      </c>
      <c r="D45" s="59">
        <v>794</v>
      </c>
      <c r="E45" s="57">
        <v>115108</v>
      </c>
      <c r="F45" s="59" t="s">
        <v>172</v>
      </c>
      <c r="G45" s="59" t="s">
        <v>81</v>
      </c>
      <c r="H45" s="57">
        <v>58791</v>
      </c>
      <c r="I45" s="57">
        <v>9335</v>
      </c>
      <c r="J45" s="57">
        <v>1299</v>
      </c>
      <c r="K45" s="57">
        <v>183234</v>
      </c>
      <c r="L45" s="59" t="s">
        <v>173</v>
      </c>
      <c r="M45" s="59" t="s">
        <v>174</v>
      </c>
    </row>
    <row r="46" spans="1:13" ht="15.75" thickBot="1" x14ac:dyDescent="0.3">
      <c r="A46" s="67" t="s">
        <v>60</v>
      </c>
      <c r="B46" s="60">
        <v>28</v>
      </c>
      <c r="C46" s="58">
        <v>7395</v>
      </c>
      <c r="D46" s="60">
        <v>1</v>
      </c>
      <c r="E46" s="60">
        <v>112</v>
      </c>
      <c r="F46" s="60" t="s">
        <v>175</v>
      </c>
      <c r="G46" s="60" t="s">
        <v>176</v>
      </c>
      <c r="H46" s="60">
        <v>114</v>
      </c>
      <c r="I46" s="60">
        <v>0</v>
      </c>
      <c r="J46" s="60">
        <v>5</v>
      </c>
      <c r="K46" s="60">
        <v>225</v>
      </c>
      <c r="L46" s="60" t="s">
        <v>57</v>
      </c>
      <c r="M46" s="60" t="s">
        <v>111</v>
      </c>
    </row>
    <row r="47" spans="1:13" ht="21.75" thickBot="1" x14ac:dyDescent="0.3">
      <c r="A47" s="66" t="s">
        <v>177</v>
      </c>
      <c r="B47" s="68">
        <v>8862</v>
      </c>
      <c r="C47" s="68">
        <v>3573985</v>
      </c>
      <c r="D47" s="68">
        <v>1869</v>
      </c>
      <c r="E47" s="68">
        <v>468815</v>
      </c>
      <c r="F47" s="69" t="s">
        <v>178</v>
      </c>
      <c r="G47" s="69" t="s">
        <v>170</v>
      </c>
      <c r="H47" s="68">
        <v>279639</v>
      </c>
      <c r="I47" s="68">
        <v>49039</v>
      </c>
      <c r="J47" s="68">
        <v>3219</v>
      </c>
      <c r="K47" s="68">
        <v>797493</v>
      </c>
      <c r="L47" s="69" t="s">
        <v>179</v>
      </c>
      <c r="M47" s="69" t="s">
        <v>117</v>
      </c>
    </row>
    <row r="48" spans="1:13" ht="15.75" thickBot="1" x14ac:dyDescent="0.3">
      <c r="A48" s="127" t="s">
        <v>180</v>
      </c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ht="15.75" thickBot="1" x14ac:dyDescent="0.3">
      <c r="A49" s="61" t="s">
        <v>41</v>
      </c>
      <c r="B49" s="59">
        <v>936</v>
      </c>
      <c r="C49" s="57">
        <v>1249208</v>
      </c>
      <c r="D49" s="59">
        <v>148</v>
      </c>
      <c r="E49" s="57">
        <v>94675</v>
      </c>
      <c r="F49" s="59" t="s">
        <v>141</v>
      </c>
      <c r="G49" s="59" t="s">
        <v>181</v>
      </c>
      <c r="H49" s="57">
        <v>85735</v>
      </c>
      <c r="I49" s="57">
        <v>10962</v>
      </c>
      <c r="J49" s="59">
        <v>312</v>
      </c>
      <c r="K49" s="57">
        <v>191372</v>
      </c>
      <c r="L49" s="59" t="s">
        <v>182</v>
      </c>
      <c r="M49" s="59" t="s">
        <v>183</v>
      </c>
    </row>
    <row r="50" spans="1:13" ht="15.75" thickBot="1" x14ac:dyDescent="0.3">
      <c r="A50" s="67" t="s">
        <v>46</v>
      </c>
      <c r="B50" s="58">
        <v>2726</v>
      </c>
      <c r="C50" s="58">
        <v>1752285</v>
      </c>
      <c r="D50" s="60">
        <v>491</v>
      </c>
      <c r="E50" s="58">
        <v>192710</v>
      </c>
      <c r="F50" s="60" t="s">
        <v>184</v>
      </c>
      <c r="G50" s="60" t="s">
        <v>185</v>
      </c>
      <c r="H50" s="58">
        <v>170987</v>
      </c>
      <c r="I50" s="58">
        <v>12814</v>
      </c>
      <c r="J50" s="60">
        <v>967</v>
      </c>
      <c r="K50" s="58">
        <v>376511</v>
      </c>
      <c r="L50" s="60" t="s">
        <v>186</v>
      </c>
      <c r="M50" s="60" t="s">
        <v>99</v>
      </c>
    </row>
    <row r="51" spans="1:13" ht="15.75" thickBot="1" x14ac:dyDescent="0.3">
      <c r="A51" s="61" t="s">
        <v>50</v>
      </c>
      <c r="B51" s="57">
        <v>3025</v>
      </c>
      <c r="C51" s="57">
        <v>1238029</v>
      </c>
      <c r="D51" s="59">
        <v>715</v>
      </c>
      <c r="E51" s="57">
        <v>168584</v>
      </c>
      <c r="F51" s="59" t="s">
        <v>187</v>
      </c>
      <c r="G51" s="59" t="s">
        <v>188</v>
      </c>
      <c r="H51" s="57">
        <v>120279</v>
      </c>
      <c r="I51" s="57">
        <v>13379</v>
      </c>
      <c r="J51" s="57">
        <v>1259</v>
      </c>
      <c r="K51" s="57">
        <v>302242</v>
      </c>
      <c r="L51" s="59" t="s">
        <v>189</v>
      </c>
      <c r="M51" s="59" t="s">
        <v>80</v>
      </c>
    </row>
    <row r="52" spans="1:13" ht="15.75" thickBot="1" x14ac:dyDescent="0.3">
      <c r="A52" s="67" t="s">
        <v>55</v>
      </c>
      <c r="B52" s="58">
        <v>1752</v>
      </c>
      <c r="C52" s="58">
        <v>477661</v>
      </c>
      <c r="D52" s="60">
        <v>480</v>
      </c>
      <c r="E52" s="58">
        <v>76446</v>
      </c>
      <c r="F52" s="60" t="s">
        <v>190</v>
      </c>
      <c r="G52" s="60" t="s">
        <v>118</v>
      </c>
      <c r="H52" s="58">
        <v>42763</v>
      </c>
      <c r="I52" s="58">
        <v>2154</v>
      </c>
      <c r="J52" s="60">
        <v>764</v>
      </c>
      <c r="K52" s="58">
        <v>121363</v>
      </c>
      <c r="L52" s="60" t="s">
        <v>191</v>
      </c>
      <c r="M52" s="60" t="s">
        <v>172</v>
      </c>
    </row>
    <row r="53" spans="1:13" ht="15.75" thickBot="1" x14ac:dyDescent="0.3">
      <c r="A53" s="61" t="s">
        <v>60</v>
      </c>
      <c r="B53" s="59">
        <v>37</v>
      </c>
      <c r="C53" s="57">
        <v>11688</v>
      </c>
      <c r="D53" s="59">
        <v>0</v>
      </c>
      <c r="E53" s="59">
        <v>0</v>
      </c>
      <c r="F53" s="59" t="s">
        <v>61</v>
      </c>
      <c r="G53" s="59" t="s">
        <v>61</v>
      </c>
      <c r="H53" s="59">
        <v>602</v>
      </c>
      <c r="I53" s="59">
        <v>0</v>
      </c>
      <c r="J53" s="59">
        <v>3</v>
      </c>
      <c r="K53" s="59">
        <v>602</v>
      </c>
      <c r="L53" s="59" t="s">
        <v>192</v>
      </c>
      <c r="M53" s="59" t="s">
        <v>193</v>
      </c>
    </row>
    <row r="54" spans="1:13" ht="21.75" thickBot="1" x14ac:dyDescent="0.3">
      <c r="A54" s="66" t="s">
        <v>194</v>
      </c>
      <c r="B54" s="68">
        <v>8476</v>
      </c>
      <c r="C54" s="68">
        <v>4728870</v>
      </c>
      <c r="D54" s="68">
        <v>1834</v>
      </c>
      <c r="E54" s="68">
        <v>532415</v>
      </c>
      <c r="F54" s="69" t="s">
        <v>195</v>
      </c>
      <c r="G54" s="69" t="s">
        <v>196</v>
      </c>
      <c r="H54" s="68">
        <v>420365</v>
      </c>
      <c r="I54" s="68">
        <v>39309</v>
      </c>
      <c r="J54" s="68">
        <v>3305</v>
      </c>
      <c r="K54" s="68">
        <v>992089</v>
      </c>
      <c r="L54" s="69" t="s">
        <v>56</v>
      </c>
      <c r="M54" s="69" t="s">
        <v>197</v>
      </c>
    </row>
    <row r="55" spans="1:13" ht="15.75" thickBot="1" x14ac:dyDescent="0.3">
      <c r="A55" s="127" t="s">
        <v>198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</row>
    <row r="56" spans="1:13" ht="15.75" thickBot="1" x14ac:dyDescent="0.3">
      <c r="A56" s="61" t="s">
        <v>41</v>
      </c>
      <c r="B56" s="57">
        <v>13369</v>
      </c>
      <c r="C56" s="57">
        <v>15816018</v>
      </c>
      <c r="D56" s="57">
        <v>2488</v>
      </c>
      <c r="E56" s="57">
        <v>2085572</v>
      </c>
      <c r="F56" s="59" t="s">
        <v>144</v>
      </c>
      <c r="G56" s="59" t="s">
        <v>199</v>
      </c>
      <c r="H56" s="57">
        <v>736318</v>
      </c>
      <c r="I56" s="57">
        <v>1017853</v>
      </c>
      <c r="J56" s="57">
        <v>4646</v>
      </c>
      <c r="K56" s="57">
        <v>3839744</v>
      </c>
      <c r="L56" s="59" t="s">
        <v>200</v>
      </c>
      <c r="M56" s="59" t="s">
        <v>201</v>
      </c>
    </row>
    <row r="57" spans="1:13" ht="15.75" thickBot="1" x14ac:dyDescent="0.3">
      <c r="A57" s="61" t="s">
        <v>46</v>
      </c>
      <c r="B57" s="57">
        <v>36258</v>
      </c>
      <c r="C57" s="57">
        <v>24594530</v>
      </c>
      <c r="D57" s="57">
        <v>7047</v>
      </c>
      <c r="E57" s="57">
        <v>2971765</v>
      </c>
      <c r="F57" s="59" t="s">
        <v>202</v>
      </c>
      <c r="G57" s="59" t="s">
        <v>203</v>
      </c>
      <c r="H57" s="57">
        <v>838104</v>
      </c>
      <c r="I57" s="57">
        <v>1461936</v>
      </c>
      <c r="J57" s="57">
        <v>12654</v>
      </c>
      <c r="K57" s="57">
        <v>5271805</v>
      </c>
      <c r="L57" s="59" t="s">
        <v>204</v>
      </c>
      <c r="M57" s="59" t="s">
        <v>205</v>
      </c>
    </row>
    <row r="58" spans="1:13" ht="15.75" thickBot="1" x14ac:dyDescent="0.3">
      <c r="A58" s="61" t="s">
        <v>50</v>
      </c>
      <c r="B58" s="57">
        <v>51889</v>
      </c>
      <c r="C58" s="57">
        <v>20791527</v>
      </c>
      <c r="D58" s="57">
        <v>11010</v>
      </c>
      <c r="E58" s="57">
        <v>2825355</v>
      </c>
      <c r="F58" s="59" t="s">
        <v>206</v>
      </c>
      <c r="G58" s="59" t="s">
        <v>188</v>
      </c>
      <c r="H58" s="57">
        <v>769229</v>
      </c>
      <c r="I58" s="57">
        <v>1233429</v>
      </c>
      <c r="J58" s="57">
        <v>18778</v>
      </c>
      <c r="K58" s="57">
        <v>4828013</v>
      </c>
      <c r="L58" s="59" t="s">
        <v>207</v>
      </c>
      <c r="M58" s="59" t="s">
        <v>208</v>
      </c>
    </row>
    <row r="59" spans="1:13" ht="15.75" thickBot="1" x14ac:dyDescent="0.3">
      <c r="A59" s="61" t="s">
        <v>55</v>
      </c>
      <c r="B59" s="57">
        <v>31402</v>
      </c>
      <c r="C59" s="57">
        <v>7829919</v>
      </c>
      <c r="D59" s="57">
        <v>8757</v>
      </c>
      <c r="E59" s="57">
        <v>1549813</v>
      </c>
      <c r="F59" s="59" t="s">
        <v>151</v>
      </c>
      <c r="G59" s="59" t="s">
        <v>209</v>
      </c>
      <c r="H59" s="57">
        <v>336441</v>
      </c>
      <c r="I59" s="57">
        <v>605545</v>
      </c>
      <c r="J59" s="57">
        <v>14302</v>
      </c>
      <c r="K59" s="57">
        <v>2491799</v>
      </c>
      <c r="L59" s="59" t="s">
        <v>210</v>
      </c>
      <c r="M59" s="59" t="s">
        <v>211</v>
      </c>
    </row>
    <row r="60" spans="1:13" ht="15.75" thickBot="1" x14ac:dyDescent="0.3">
      <c r="A60" s="61" t="s">
        <v>60</v>
      </c>
      <c r="B60" s="59">
        <v>794</v>
      </c>
      <c r="C60" s="57">
        <v>321577</v>
      </c>
      <c r="D60" s="59">
        <v>8</v>
      </c>
      <c r="E60" s="57">
        <v>1299</v>
      </c>
      <c r="F60" s="59" t="s">
        <v>212</v>
      </c>
      <c r="G60" s="59" t="s">
        <v>213</v>
      </c>
      <c r="H60" s="57">
        <v>3300</v>
      </c>
      <c r="I60" s="57">
        <v>5495</v>
      </c>
      <c r="J60" s="59">
        <v>107</v>
      </c>
      <c r="K60" s="57">
        <v>10094</v>
      </c>
      <c r="L60" s="59" t="s">
        <v>214</v>
      </c>
      <c r="M60" s="59" t="s">
        <v>215</v>
      </c>
    </row>
    <row r="61" spans="1:13" ht="21.75" thickBot="1" x14ac:dyDescent="0.3">
      <c r="A61" s="66" t="s">
        <v>198</v>
      </c>
      <c r="B61" s="68">
        <v>133712</v>
      </c>
      <c r="C61" s="68">
        <v>69353572</v>
      </c>
      <c r="D61" s="68">
        <v>29310</v>
      </c>
      <c r="E61" s="68">
        <v>9433804</v>
      </c>
      <c r="F61" s="69" t="s">
        <v>216</v>
      </c>
      <c r="G61" s="69" t="s">
        <v>188</v>
      </c>
      <c r="H61" s="68">
        <v>2683392</v>
      </c>
      <c r="I61" s="68">
        <v>4324258</v>
      </c>
      <c r="J61" s="68">
        <v>50487</v>
      </c>
      <c r="K61" s="68">
        <v>16441455</v>
      </c>
      <c r="L61" s="69" t="s">
        <v>217</v>
      </c>
      <c r="M61" s="69" t="s">
        <v>218</v>
      </c>
    </row>
    <row r="62" spans="1:13" ht="15.75" thickBot="1" x14ac:dyDescent="0.3">
      <c r="A62" s="128" t="s">
        <v>219</v>
      </c>
      <c r="B62" s="128"/>
      <c r="C62" s="128"/>
      <c r="D62" s="128"/>
      <c r="E62" s="55"/>
      <c r="F62" s="55"/>
      <c r="G62" s="55"/>
      <c r="H62" s="55"/>
      <c r="I62" s="55"/>
      <c r="J62" s="55"/>
      <c r="K62" s="55"/>
      <c r="L62" s="55"/>
      <c r="M62" s="55"/>
    </row>
  </sheetData>
  <mergeCells count="16">
    <mergeCell ref="A41:M41"/>
    <mergeCell ref="A48:M48"/>
    <mergeCell ref="A55:M55"/>
    <mergeCell ref="A62:D62"/>
    <mergeCell ref="L4:M4"/>
    <mergeCell ref="A6:M6"/>
    <mergeCell ref="A13:M13"/>
    <mergeCell ref="A20:M20"/>
    <mergeCell ref="A27:M27"/>
    <mergeCell ref="A34:M34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Recaudo VS Presupuesto</vt:lpstr>
      <vt:lpstr>Recaudo VS Presupuesto consolid</vt:lpstr>
      <vt:lpstr>Recaudo Mensual</vt:lpstr>
      <vt:lpstr>Hoja1</vt:lpstr>
      <vt:lpstr>'Recaudo Mensual'!Área_de_impresión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Navarro</dc:creator>
  <cp:lastModifiedBy>Oscar Granados</cp:lastModifiedBy>
  <dcterms:created xsi:type="dcterms:W3CDTF">2015-03-18T17:41:50Z</dcterms:created>
  <dcterms:modified xsi:type="dcterms:W3CDTF">2018-08-28T16:38:22Z</dcterms:modified>
</cp:coreProperties>
</file>